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5_0.bin" ContentType="application/vnd.openxmlformats-officedocument.oleObject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750" tabRatio="850" firstSheet="1" activeTab="5"/>
  </bookViews>
  <sheets>
    <sheet name="CLeithrum length" sheetId="1" r:id="rId1"/>
    <sheet name="Dentary Distrib" sheetId="2" r:id="rId2"/>
    <sheet name="Dentary &amp; Premax" sheetId="3" r:id="rId3"/>
    <sheet name="DentPremaxCleith distrib" sheetId="4" r:id="rId4"/>
    <sheet name="Dent Pmx Cleitrum%" sheetId="5" r:id="rId5"/>
    <sheet name="Data entry" sheetId="6" r:id="rId6"/>
  </sheets>
  <definedNames>
    <definedName name="_Dist_Bin" hidden="1">'Data entry'!$X$9:$X$32</definedName>
    <definedName name="_Dist_Values" hidden="1">'Data entry'!$W$4:$W$13</definedName>
    <definedName name="_Regression_Int" localSheetId="5" hidden="1">1</definedName>
    <definedName name="DENTARY">'Data entry'!$J$4:$J$184</definedName>
    <definedName name="DENTARYA">'Data entry'!$J$4:$J$2049</definedName>
    <definedName name="DENTARYB">'Data entry'!$L$4:$L$2049</definedName>
    <definedName name="OTOLITH">'Data entry'!$N$4:$N$2049</definedName>
    <definedName name="PREMAXILLA">'Data entry'!$G$4:$G$184</definedName>
    <definedName name="_xlnm.Print_Area" localSheetId="5">'Data entry'!$A$1:$C$64</definedName>
    <definedName name="Print_Area_MI" localSheetId="5">'Data entry'!$A$4:$B$46</definedName>
    <definedName name="VOMER">'Data entry'!$E$4:$E$201</definedName>
  </definedNames>
  <calcPr fullCalcOnLoad="1"/>
</workbook>
</file>

<file path=xl/sharedStrings.xml><?xml version="1.0" encoding="utf-8"?>
<sst xmlns="http://schemas.openxmlformats.org/spreadsheetml/2006/main" count="724" uniqueCount="52">
  <si>
    <t>_</t>
  </si>
  <si>
    <t>Strat.Unit</t>
  </si>
  <si>
    <t>Depth</t>
  </si>
  <si>
    <t>A.U.</t>
  </si>
  <si>
    <t>Summary Statistics</t>
  </si>
  <si>
    <t>VOMER</t>
  </si>
  <si>
    <t>Number of Specimens</t>
  </si>
  <si>
    <t>Mean</t>
  </si>
  <si>
    <t>Standard Deviation</t>
  </si>
  <si>
    <t>CV</t>
  </si>
  <si>
    <t>Range - maximum</t>
  </si>
  <si>
    <t>Range - minimum</t>
  </si>
  <si>
    <t>PREMAXILLA</t>
  </si>
  <si>
    <t>DENTARY "A"</t>
  </si>
  <si>
    <t>OTOLITH</t>
  </si>
  <si>
    <t>|</t>
  </si>
  <si>
    <t>Vomer</t>
  </si>
  <si>
    <t>Premaxilla</t>
  </si>
  <si>
    <t>Length</t>
  </si>
  <si>
    <t>Dentary</t>
  </si>
  <si>
    <t>A</t>
  </si>
  <si>
    <t>(80.14*x)+102.3</t>
  </si>
  <si>
    <t>B</t>
  </si>
  <si>
    <t>Otolith</t>
  </si>
  <si>
    <t>A-length</t>
  </si>
  <si>
    <t>B-width</t>
  </si>
  <si>
    <t>PREMAXILLAE</t>
  </si>
  <si>
    <t>VALUES</t>
  </si>
  <si>
    <t>BIN</t>
  </si>
  <si>
    <t>I</t>
  </si>
  <si>
    <t>Atlas</t>
  </si>
  <si>
    <t xml:space="preserve">Cleithrum </t>
  </si>
  <si>
    <t>96.84+ 33.173(*x)</t>
  </si>
  <si>
    <t>ATLAS</t>
  </si>
  <si>
    <t>CLEITHRUM</t>
  </si>
  <si>
    <t>Measured size (mm)</t>
  </si>
  <si>
    <t>Reconstructed live length</t>
  </si>
  <si>
    <t>Element</t>
  </si>
  <si>
    <t>Cleithrum</t>
  </si>
  <si>
    <t>total</t>
  </si>
  <si>
    <t>Size Class</t>
  </si>
  <si>
    <t>NISP</t>
  </si>
  <si>
    <t>%</t>
  </si>
  <si>
    <t>Not currently available for Vomer</t>
  </si>
  <si>
    <t>Not currently available for atlas</t>
  </si>
  <si>
    <t>Not currently available for otolith</t>
  </si>
  <si>
    <t>Unit</t>
  </si>
  <si>
    <t>Date</t>
  </si>
  <si>
    <t>Site</t>
  </si>
  <si>
    <t xml:space="preserve">Taxon: </t>
  </si>
  <si>
    <t>North Atlantic Biocultural Organization</t>
  </si>
  <si>
    <t>Fish Cranial Measurements Record and Reporting Form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</si>
</sst>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_)"/>
  </numFmts>
  <fonts count="17">
    <font>
      <sz val="12"/>
      <name val="Courier"/>
      <family val="0"/>
    </font>
    <font>
      <sz val="12"/>
      <name val="Arial"/>
      <family val="0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b/>
      <sz val="12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0"/>
      <name val="Arial"/>
      <family val="0"/>
    </font>
    <font>
      <b/>
      <sz val="10"/>
      <name val="Arial"/>
      <family val="0"/>
    </font>
    <font>
      <sz val="14"/>
      <name val="Arial"/>
      <family val="2"/>
    </font>
    <font>
      <sz val="14"/>
      <name val="Broadway"/>
      <family val="5"/>
    </font>
    <font>
      <b/>
      <i/>
      <sz val="12"/>
      <name val="Arial"/>
      <family val="2"/>
    </font>
    <font>
      <i/>
      <sz val="12"/>
      <name val="Arial"/>
      <family val="2"/>
    </font>
    <font>
      <i/>
      <sz val="12"/>
      <name val="Courier"/>
      <family val="0"/>
    </font>
    <font>
      <sz val="18"/>
      <name val="Broadway"/>
      <family val="5"/>
    </font>
    <font>
      <sz val="18"/>
      <name val="Arial"/>
      <family val="2"/>
    </font>
    <font>
      <sz val="18"/>
      <name val="Courier"/>
      <family val="0"/>
    </font>
  </fonts>
  <fills count="3">
    <fill>
      <patternFill/>
    </fill>
    <fill>
      <patternFill patternType="gray125"/>
    </fill>
    <fill>
      <patternFill patternType="lightTrellis">
        <bgColor indexed="53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 quotePrefix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fill"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fill"/>
      <protection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 applyProtection="1">
      <alignment horizontal="left"/>
      <protection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 applyProtection="1">
      <alignment horizontal="center"/>
      <protection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Alignment="1" applyProtection="1">
      <alignment/>
      <protection/>
    </xf>
    <xf numFmtId="0" fontId="1" fillId="2" borderId="0" xfId="0" applyFont="1" applyFill="1" applyAlignment="1" applyProtection="1">
      <alignment horizontal="fill"/>
      <protection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11" fillId="0" borderId="0" xfId="0" applyFont="1" applyAlignment="1" applyProtection="1">
      <alignment horizontal="center"/>
      <protection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0" xfId="0" applyFont="1" applyAlignment="1" applyProtection="1" quotePrefix="1">
      <alignment horizontal="left"/>
      <protection/>
    </xf>
    <xf numFmtId="0" fontId="12" fillId="0" borderId="0" xfId="0" applyFont="1" applyAlignment="1">
      <alignment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2" fontId="12" fillId="0" borderId="0" xfId="0" applyNumberFormat="1" applyFont="1" applyAlignment="1">
      <alignment/>
    </xf>
    <xf numFmtId="166" fontId="1" fillId="0" borderId="0" xfId="0" applyNumberFormat="1" applyFont="1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2" fontId="15" fillId="0" borderId="0" xfId="0" applyNumberFormat="1" applyFont="1" applyAlignment="1">
      <alignment/>
    </xf>
    <xf numFmtId="0" fontId="15" fillId="0" borderId="0" xfId="0" applyFont="1" applyAlignment="1" applyProtection="1">
      <alignment horizontal="left"/>
      <protection/>
    </xf>
    <xf numFmtId="0" fontId="15" fillId="0" borderId="0" xfId="0" applyFont="1" applyAlignment="1" applyProtection="1" quotePrefix="1">
      <alignment horizontal="left"/>
      <protection/>
    </xf>
    <xf numFmtId="0" fontId="15" fillId="0" borderId="0" xfId="0" applyFont="1" applyAlignment="1" applyProtection="1">
      <alignment horizontal="center"/>
      <protection/>
    </xf>
    <xf numFmtId="0" fontId="15" fillId="0" borderId="0" xfId="0" applyFont="1" applyBorder="1" applyAlignment="1">
      <alignment/>
    </xf>
    <xf numFmtId="164" fontId="11" fillId="0" borderId="1" xfId="0" applyNumberFormat="1" applyFont="1" applyBorder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Tjarnargata 3 C Cod Cleithrum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entry'!$AO$7:$AO$29</c:f>
              <c:numCache>
                <c:ptCount val="23"/>
                <c:pt idx="0">
                  <c:v>369.52206</c:v>
                </c:pt>
                <c:pt idx="1">
                  <c:v>433.87768000000005</c:v>
                </c:pt>
                <c:pt idx="2">
                  <c:v>467.71414000000004</c:v>
                </c:pt>
                <c:pt idx="3">
                  <c:v>482.97372000000007</c:v>
                </c:pt>
                <c:pt idx="4">
                  <c:v>490.60351</c:v>
                </c:pt>
                <c:pt idx="5">
                  <c:v>527.41256</c:v>
                </c:pt>
                <c:pt idx="6">
                  <c:v>545.67069</c:v>
                </c:pt>
                <c:pt idx="7">
                  <c:v>556.61778</c:v>
                </c:pt>
                <c:pt idx="8">
                  <c:v>604.3869000000001</c:v>
                </c:pt>
                <c:pt idx="9">
                  <c:v>642.2041200000001</c:v>
                </c:pt>
                <c:pt idx="10">
                  <c:v>740.3962</c:v>
                </c:pt>
                <c:pt idx="11">
                  <c:v>798.7806800000001</c:v>
                </c:pt>
                <c:pt idx="12">
                  <c:v>808.0691200000001</c:v>
                </c:pt>
                <c:pt idx="13">
                  <c:v>818.6844800000001</c:v>
                </c:pt>
                <c:pt idx="14">
                  <c:v>819.67967</c:v>
                </c:pt>
                <c:pt idx="15">
                  <c:v>822.66524</c:v>
                </c:pt>
                <c:pt idx="16">
                  <c:v>849.2036400000001</c:v>
                </c:pt>
                <c:pt idx="17">
                  <c:v>873.4199300000001</c:v>
                </c:pt>
                <c:pt idx="18">
                  <c:v>905.2660100000002</c:v>
                </c:pt>
                <c:pt idx="19">
                  <c:v>959.3380000000001</c:v>
                </c:pt>
                <c:pt idx="20">
                  <c:v>946.7322600000001</c:v>
                </c:pt>
              </c:numCache>
            </c:numRef>
          </c:val>
        </c:ser>
        <c:axId val="2663915"/>
        <c:axId val="23975236"/>
      </c:barChart>
      <c:catAx>
        <c:axId val="2663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975236"/>
        <c:crosses val="autoZero"/>
        <c:auto val="1"/>
        <c:lblOffset val="100"/>
        <c:noMultiLvlLbl val="0"/>
      </c:catAx>
      <c:valAx>
        <c:axId val="23975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Reconstructed  Live Length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639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Tjarnargata 3 C 
Cod Dentary Length Reconstruction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ndard"/>
        <c:varyColors val="0"/>
        <c:ser>
          <c:idx val="1"/>
          <c:order val="0"/>
          <c:spPr>
            <a:gradFill rotWithShape="1">
              <a:gsLst>
                <a:gs pos="0">
                  <a:srgbClr val="3366FF"/>
                </a:gs>
                <a:gs pos="100000">
                  <a:srgbClr val="000000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entry'!$X$9:$X$21</c:f>
              <c:numCache>
                <c:ptCount val="13"/>
                <c:pt idx="0">
                  <c:v>200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</c:numCache>
            </c:numRef>
          </c:cat>
          <c:val>
            <c:numRef>
              <c:f>'Data entry'!$Y$4:$Y$21</c:f>
              <c:numCache>
                <c:ptCount val="1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</c:v>
                </c:pt>
                <c:pt idx="7">
                  <c:v>50</c:v>
                </c:pt>
                <c:pt idx="8">
                  <c:v>51</c:v>
                </c:pt>
                <c:pt idx="9">
                  <c:v>60</c:v>
                </c:pt>
                <c:pt idx="10">
                  <c:v>134</c:v>
                </c:pt>
                <c:pt idx="11">
                  <c:v>184</c:v>
                </c:pt>
                <c:pt idx="12">
                  <c:v>82</c:v>
                </c:pt>
                <c:pt idx="13">
                  <c:v>17</c:v>
                </c:pt>
                <c:pt idx="14">
                  <c:v>4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</c:numCache>
            </c:numRef>
          </c:val>
        </c:ser>
        <c:axId val="14450533"/>
        <c:axId val="62945934"/>
      </c:areaChart>
      <c:catAx>
        <c:axId val="14450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Size class(mm)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945934"/>
        <c:crosses val="autoZero"/>
        <c:auto val="1"/>
        <c:lblOffset val="100"/>
        <c:noMultiLvlLbl val="0"/>
      </c:catAx>
      <c:valAx>
        <c:axId val="629459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Number of Specimens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450533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Tjarnargata 3 C 
Cod Dentary &amp; Premaxillary 
Live Length Reconstruction</a:t>
            </a:r>
          </a:p>
        </c:rich>
      </c:tx>
      <c:layout/>
      <c:spPr>
        <a:noFill/>
        <a:ln>
          <a:noFill/>
        </a:ln>
      </c:spPr>
    </c:title>
    <c:view3D>
      <c:rotX val="17"/>
      <c:rotY val="2"/>
      <c:depthPercent val="640"/>
      <c:rAngAx val="0"/>
      <c:perspective val="30"/>
    </c:view3D>
    <c:plotArea>
      <c:layout/>
      <c:area3DChart>
        <c:grouping val="standard"/>
        <c:varyColors val="0"/>
        <c:ser>
          <c:idx val="1"/>
          <c:order val="0"/>
          <c:tx>
            <c:strRef>
              <c:f>'Data entry'!$Z$6</c:f>
              <c:strCache>
                <c:ptCount val="1"/>
                <c:pt idx="0">
                  <c:v>Premaxilla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100000">
                  <a:srgbClr val="FFCC00"/>
                </a:gs>
              </a:gsLst>
              <a:lin ang="27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entry'!$X$9:$X$21</c:f>
              <c:numCache>
                <c:ptCount val="13"/>
                <c:pt idx="0">
                  <c:v>200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</c:numCache>
            </c:numRef>
          </c:cat>
          <c:val>
            <c:numRef>
              <c:f>'Data entry'!$Z$9:$Z$21</c:f>
              <c:numCache>
                <c:ptCount val="13"/>
                <c:pt idx="0">
                  <c:v>0</c:v>
                </c:pt>
                <c:pt idx="1">
                  <c:v>3</c:v>
                </c:pt>
                <c:pt idx="2">
                  <c:v>15</c:v>
                </c:pt>
                <c:pt idx="3">
                  <c:v>26</c:v>
                </c:pt>
                <c:pt idx="4">
                  <c:v>50</c:v>
                </c:pt>
                <c:pt idx="5">
                  <c:v>113</c:v>
                </c:pt>
                <c:pt idx="6">
                  <c:v>139</c:v>
                </c:pt>
                <c:pt idx="7">
                  <c:v>99</c:v>
                </c:pt>
                <c:pt idx="8">
                  <c:v>32</c:v>
                </c:pt>
                <c:pt idx="9">
                  <c:v>10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0"/>
          <c:order val="1"/>
          <c:tx>
            <c:strRef>
              <c:f>'Data entry'!$Y$6</c:f>
              <c:strCache>
                <c:ptCount val="1"/>
                <c:pt idx="0">
                  <c:v>Dentary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000000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entry'!$X$9:$X$21</c:f>
              <c:numCache>
                <c:ptCount val="13"/>
                <c:pt idx="0">
                  <c:v>200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</c:numCache>
            </c:numRef>
          </c:cat>
          <c:val>
            <c:numRef>
              <c:f>'Data entry'!$Y$9:$Y$21</c:f>
              <c:numCache>
                <c:ptCount val="13"/>
                <c:pt idx="0">
                  <c:v>0</c:v>
                </c:pt>
                <c:pt idx="1">
                  <c:v>9</c:v>
                </c:pt>
                <c:pt idx="2">
                  <c:v>50</c:v>
                </c:pt>
                <c:pt idx="3">
                  <c:v>51</c:v>
                </c:pt>
                <c:pt idx="4">
                  <c:v>60</c:v>
                </c:pt>
                <c:pt idx="5">
                  <c:v>134</c:v>
                </c:pt>
                <c:pt idx="6">
                  <c:v>184</c:v>
                </c:pt>
                <c:pt idx="7">
                  <c:v>82</c:v>
                </c:pt>
                <c:pt idx="8">
                  <c:v>17</c:v>
                </c:pt>
                <c:pt idx="9">
                  <c:v>4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</c:numCache>
            </c:numRef>
          </c:val>
        </c:ser>
        <c:gapDepth val="300"/>
        <c:axId val="29642495"/>
        <c:axId val="65455864"/>
        <c:axId val="52231865"/>
      </c:area3DChart>
      <c:catAx>
        <c:axId val="29642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Size Class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5455864"/>
        <c:crosses val="autoZero"/>
        <c:auto val="1"/>
        <c:lblOffset val="100"/>
        <c:noMultiLvlLbl val="0"/>
      </c:catAx>
      <c:valAx>
        <c:axId val="654558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Number of Specimens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642495"/>
        <c:crossesAt val="1"/>
        <c:crossBetween val="midCat"/>
        <c:dispUnits/>
      </c:valAx>
      <c:serAx>
        <c:axId val="52231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45586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Tjarnargata 3C 
Cod Length Reconstructions</a:t>
            </a:r>
          </a:p>
        </c:rich>
      </c:tx>
      <c:layout/>
      <c:spPr>
        <a:noFill/>
        <a:ln>
          <a:noFill/>
        </a:ln>
      </c:spPr>
    </c:title>
    <c:view3D>
      <c:rotX val="26"/>
      <c:rotY val="1"/>
      <c:depthPercent val="340"/>
      <c:rAngAx val="0"/>
      <c:perspective val="30"/>
    </c:view3D>
    <c:plotArea>
      <c:layout/>
      <c:area3DChart>
        <c:grouping val="standard"/>
        <c:varyColors val="0"/>
        <c:ser>
          <c:idx val="2"/>
          <c:order val="0"/>
          <c:tx>
            <c:strRef>
              <c:f>'Data entry'!$AA$6</c:f>
              <c:strCache>
                <c:ptCount val="1"/>
                <c:pt idx="0">
                  <c:v>Cleithrum</c:v>
                </c:pt>
              </c:strCache>
            </c:strRef>
          </c:tx>
          <c:spPr>
            <a:solidFill>
              <a:srgbClr val="FF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'Data entry'!$X$7:$X$21</c:f>
              <c:numCache>
                <c:ptCount val="15"/>
                <c:pt idx="0">
                  <c:v>90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</c:numCache>
            </c:numRef>
          </c:cat>
          <c:val>
            <c:numRef>
              <c:f>'Data entry'!$AA$7:$AA$21</c:f>
              <c:numCache>
                <c:ptCount val="15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7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'Data entry'!$Z$6</c:f>
              <c:strCache>
                <c:ptCount val="1"/>
                <c:pt idx="0">
                  <c:v>Premaxilla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FFFFFF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entry'!$X$7:$X$21</c:f>
              <c:numCache>
                <c:ptCount val="15"/>
                <c:pt idx="0">
                  <c:v>90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</c:numCache>
            </c:numRef>
          </c:cat>
          <c:val>
            <c:numRef>
              <c:f>'Data entry'!$Z$7:$Z$21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15</c:v>
                </c:pt>
                <c:pt idx="5">
                  <c:v>26</c:v>
                </c:pt>
                <c:pt idx="6">
                  <c:v>50</c:v>
                </c:pt>
                <c:pt idx="7">
                  <c:v>113</c:v>
                </c:pt>
                <c:pt idx="8">
                  <c:v>139</c:v>
                </c:pt>
                <c:pt idx="9">
                  <c:v>99</c:v>
                </c:pt>
                <c:pt idx="10">
                  <c:v>32</c:v>
                </c:pt>
                <c:pt idx="11">
                  <c:v>10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0"/>
          <c:order val="2"/>
          <c:tx>
            <c:strRef>
              <c:f>'Data entry'!$Y$6</c:f>
              <c:strCache>
                <c:ptCount val="1"/>
                <c:pt idx="0">
                  <c:v>Dentary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50000">
                  <a:srgbClr val="000000"/>
                </a:gs>
                <a:gs pos="100000">
                  <a:srgbClr val="0000FF"/>
                </a:gs>
              </a:gsLst>
              <a:lin ang="189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entry'!$X$7:$X$21</c:f>
              <c:numCache>
                <c:ptCount val="15"/>
                <c:pt idx="0">
                  <c:v>90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</c:numCache>
            </c:numRef>
          </c:cat>
          <c:val>
            <c:numRef>
              <c:f>'Data entry'!$Y$7:$Y$21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</c:v>
                </c:pt>
                <c:pt idx="4">
                  <c:v>50</c:v>
                </c:pt>
                <c:pt idx="5">
                  <c:v>51</c:v>
                </c:pt>
                <c:pt idx="6">
                  <c:v>60</c:v>
                </c:pt>
                <c:pt idx="7">
                  <c:v>134</c:v>
                </c:pt>
                <c:pt idx="8">
                  <c:v>184</c:v>
                </c:pt>
                <c:pt idx="9">
                  <c:v>82</c:v>
                </c:pt>
                <c:pt idx="10">
                  <c:v>17</c:v>
                </c:pt>
                <c:pt idx="11">
                  <c:v>4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gapDepth val="360"/>
        <c:axId val="324738"/>
        <c:axId val="2922643"/>
        <c:axId val="26303788"/>
      </c:area3DChart>
      <c:catAx>
        <c:axId val="324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Size Class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922643"/>
        <c:crosses val="autoZero"/>
        <c:auto val="1"/>
        <c:lblOffset val="100"/>
        <c:noMultiLvlLbl val="0"/>
      </c:catAx>
      <c:valAx>
        <c:axId val="29226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NISP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4738"/>
        <c:crossesAt val="1"/>
        <c:crossBetween val="midCat"/>
        <c:dispUnits/>
      </c:valAx>
      <c:serAx>
        <c:axId val="26303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2264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Tjarnargata 3 C 
Cod Length Reconstructions (%)</a:t>
            </a:r>
          </a:p>
        </c:rich>
      </c:tx>
      <c:layout/>
      <c:spPr>
        <a:noFill/>
        <a:ln>
          <a:noFill/>
        </a:ln>
      </c:spPr>
    </c:title>
    <c:view3D>
      <c:rotX val="18"/>
      <c:rotY val="4"/>
      <c:depthPercent val="730"/>
      <c:rAngAx val="0"/>
      <c:perspective val="30"/>
    </c:view3D>
    <c:plotArea>
      <c:layout/>
      <c:area3DChart>
        <c:grouping val="standard"/>
        <c:varyColors val="0"/>
        <c:ser>
          <c:idx val="3"/>
          <c:order val="0"/>
          <c:tx>
            <c:strRef>
              <c:f>'Data entry'!$AE$6</c:f>
              <c:strCache>
                <c:ptCount val="1"/>
                <c:pt idx="0">
                  <c:v>Cleithrum</c:v>
                </c:pt>
              </c:strCache>
            </c:strRef>
          </c:tx>
          <c:spPr>
            <a:solidFill>
              <a:srgbClr val="00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numRef>
              <c:f>'Data entry'!$AB$7:$AB$21</c:f>
              <c:numCache>
                <c:ptCount val="15"/>
                <c:pt idx="0">
                  <c:v>90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</c:numCache>
            </c:numRef>
          </c:cat>
          <c:val>
            <c:numRef>
              <c:f>'Data entry'!$AE$7:$AE$21</c:f>
              <c:numCache>
                <c:ptCount val="15"/>
                <c:pt idx="0">
                  <c:v>8</c:v>
                </c:pt>
                <c:pt idx="1">
                  <c:v>0</c:v>
                </c:pt>
                <c:pt idx="2">
                  <c:v>0</c:v>
                </c:pt>
                <c:pt idx="3">
                  <c:v>8</c:v>
                </c:pt>
                <c:pt idx="4">
                  <c:v>16</c:v>
                </c:pt>
                <c:pt idx="5">
                  <c:v>12</c:v>
                </c:pt>
                <c:pt idx="6">
                  <c:v>8</c:v>
                </c:pt>
                <c:pt idx="7">
                  <c:v>8</c:v>
                </c:pt>
                <c:pt idx="8">
                  <c:v>28.000000000000004</c:v>
                </c:pt>
                <c:pt idx="9">
                  <c:v>12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'Data entry'!$AC$6</c:f>
              <c:strCache>
                <c:ptCount val="1"/>
                <c:pt idx="0">
                  <c:v>Dentary</c:v>
                </c:pt>
              </c:strCache>
            </c:strRef>
          </c:tx>
          <c:spPr>
            <a:solidFill>
              <a:srgbClr val="3366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'Data entry'!$AB$7:$AB$21</c:f>
              <c:numCache>
                <c:ptCount val="15"/>
                <c:pt idx="0">
                  <c:v>90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</c:numCache>
            </c:numRef>
          </c:cat>
          <c:val>
            <c:numRef>
              <c:f>'Data entry'!$AC$7:$AC$21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1.5202702702702704</c:v>
                </c:pt>
                <c:pt idx="4">
                  <c:v>8.445945945945946</c:v>
                </c:pt>
                <c:pt idx="5">
                  <c:v>8.614864864864865</c:v>
                </c:pt>
                <c:pt idx="6">
                  <c:v>10.135135135135135</c:v>
                </c:pt>
                <c:pt idx="7">
                  <c:v>22.635135135135133</c:v>
                </c:pt>
                <c:pt idx="8">
                  <c:v>31.08108108108108</c:v>
                </c:pt>
                <c:pt idx="9">
                  <c:v>13.85135135135135</c:v>
                </c:pt>
                <c:pt idx="10">
                  <c:v>2.871621621621622</c:v>
                </c:pt>
                <c:pt idx="11">
                  <c:v>0.6756756756756757</c:v>
                </c:pt>
                <c:pt idx="12">
                  <c:v>0</c:v>
                </c:pt>
                <c:pt idx="13">
                  <c:v>0.16891891891891891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strRef>
              <c:f>'Data entry'!$AD$6</c:f>
              <c:strCache>
                <c:ptCount val="1"/>
                <c:pt idx="0">
                  <c:v>Premaxilla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numRef>
              <c:f>'Data entry'!$AB$7:$AB$21</c:f>
              <c:numCache>
                <c:ptCount val="15"/>
                <c:pt idx="0">
                  <c:v>90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</c:numCache>
            </c:numRef>
          </c:cat>
          <c:val>
            <c:numRef>
              <c:f>'Data entry'!$AD$7:$AD$21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0.6134969325153374</c:v>
                </c:pt>
                <c:pt idx="4">
                  <c:v>3.067484662576687</c:v>
                </c:pt>
                <c:pt idx="5">
                  <c:v>5.316973415132924</c:v>
                </c:pt>
                <c:pt idx="6">
                  <c:v>10.224948875255624</c:v>
                </c:pt>
                <c:pt idx="7">
                  <c:v>23.108384458077712</c:v>
                </c:pt>
                <c:pt idx="8">
                  <c:v>28.425357873210633</c:v>
                </c:pt>
                <c:pt idx="9">
                  <c:v>20.245398773006134</c:v>
                </c:pt>
                <c:pt idx="10">
                  <c:v>6.5439672801636</c:v>
                </c:pt>
                <c:pt idx="11">
                  <c:v>2.044989775051125</c:v>
                </c:pt>
                <c:pt idx="12">
                  <c:v>0.408997955010225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gapDepth val="500"/>
        <c:axId val="35407501"/>
        <c:axId val="50232054"/>
        <c:axId val="49435303"/>
      </c:area3DChart>
      <c:catAx>
        <c:axId val="35407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Size Class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0232054"/>
        <c:crosses val="autoZero"/>
        <c:auto val="1"/>
        <c:lblOffset val="100"/>
        <c:noMultiLvlLbl val="0"/>
      </c:catAx>
      <c:valAx>
        <c:axId val="502320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% NISP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5407501"/>
        <c:crossesAt val="1"/>
        <c:crossBetween val="midCat"/>
        <c:dispUnits/>
      </c:valAx>
      <c:serAx>
        <c:axId val="49435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023205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46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46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0.4485</cdr:x>
      <cdr:y>0.1445</cdr:y>
    </cdr:from>
    <cdr:to>
      <cdr:x>0.4485</cdr:x>
      <cdr:y>0.87675</cdr:y>
    </cdr:to>
    <cdr:sp>
      <cdr:nvSpPr>
        <cdr:cNvPr id="1" name="Line 1"/>
        <cdr:cNvSpPr>
          <a:spLocks/>
        </cdr:cNvSpPr>
      </cdr:nvSpPr>
      <cdr:spPr>
        <a:xfrm flipH="1" flipV="1">
          <a:off x="3867150" y="847725"/>
          <a:ext cx="0" cy="433387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0.728</cdr:x>
      <cdr:y>0.1285</cdr:y>
    </cdr:from>
    <cdr:to>
      <cdr:x>0.728</cdr:x>
      <cdr:y>0.87675</cdr:y>
    </cdr:to>
    <cdr:sp>
      <cdr:nvSpPr>
        <cdr:cNvPr id="2" name="Line 2"/>
        <cdr:cNvSpPr>
          <a:spLocks/>
        </cdr:cNvSpPr>
      </cdr:nvSpPr>
      <cdr:spPr>
        <a:xfrm flipV="1">
          <a:off x="6286500" y="752475"/>
          <a:ext cx="0" cy="44291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0.46475</cdr:x>
      <cdr:y>0.2715</cdr:y>
    </cdr:from>
    <cdr:to>
      <cdr:x>0.46975</cdr:x>
      <cdr:y>0.8755</cdr:y>
    </cdr:to>
    <cdr:sp>
      <cdr:nvSpPr>
        <cdr:cNvPr id="1" name="Line 1"/>
        <cdr:cNvSpPr>
          <a:spLocks/>
        </cdr:cNvSpPr>
      </cdr:nvSpPr>
      <cdr:spPr>
        <a:xfrm flipV="1">
          <a:off x="4010025" y="1600200"/>
          <a:ext cx="47625" cy="357187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0.68425</cdr:x>
      <cdr:y>0.25325</cdr:y>
    </cdr:from>
    <cdr:to>
      <cdr:x>0.68425</cdr:x>
      <cdr:y>0.8755</cdr:y>
    </cdr:to>
    <cdr:sp>
      <cdr:nvSpPr>
        <cdr:cNvPr id="2" name="Line 2"/>
        <cdr:cNvSpPr>
          <a:spLocks/>
        </cdr:cNvSpPr>
      </cdr:nvSpPr>
      <cdr:spPr>
        <a:xfrm flipV="1">
          <a:off x="5905500" y="1495425"/>
          <a:ext cx="0" cy="367665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0.48425</cdr:x>
      <cdr:y>0.2215</cdr:y>
    </cdr:from>
    <cdr:to>
      <cdr:x>0.48425</cdr:x>
      <cdr:y>0.86475</cdr:y>
    </cdr:to>
    <cdr:sp>
      <cdr:nvSpPr>
        <cdr:cNvPr id="1" name="Line 1"/>
        <cdr:cNvSpPr>
          <a:spLocks/>
        </cdr:cNvSpPr>
      </cdr:nvSpPr>
      <cdr:spPr>
        <a:xfrm flipV="1">
          <a:off x="4181475" y="1304925"/>
          <a:ext cx="0" cy="380047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0.68125</cdr:x>
      <cdr:y>0.2215</cdr:y>
    </cdr:from>
    <cdr:to>
      <cdr:x>0.68225</cdr:x>
      <cdr:y>0.86475</cdr:y>
    </cdr:to>
    <cdr:sp>
      <cdr:nvSpPr>
        <cdr:cNvPr id="2" name="Line 2"/>
        <cdr:cNvSpPr>
          <a:spLocks/>
        </cdr:cNvSpPr>
      </cdr:nvSpPr>
      <cdr:spPr>
        <a:xfrm flipH="1" flipV="1">
          <a:off x="5876925" y="1304925"/>
          <a:ext cx="9525" cy="380047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Q595"/>
  <sheetViews>
    <sheetView showGridLines="0" tabSelected="1" workbookViewId="0" topLeftCell="D1">
      <pane ySplit="2" topLeftCell="BM3" activePane="bottomLeft" state="frozen"/>
      <selection pane="topLeft" activeCell="A1" sqref="A1"/>
      <selection pane="bottomLeft" activeCell="AO4" sqref="AO4"/>
    </sheetView>
  </sheetViews>
  <sheetFormatPr defaultColWidth="9.59765625" defaultRowHeight="15"/>
  <cols>
    <col min="1" max="1" width="20.8984375" style="4" customWidth="1"/>
    <col min="2" max="2" width="21" style="4" customWidth="1"/>
    <col min="3" max="3" width="34.3984375" style="4" customWidth="1"/>
    <col min="4" max="4" width="1.59765625" style="4" customWidth="1"/>
    <col min="5" max="5" width="15.59765625" style="4" customWidth="1"/>
    <col min="6" max="6" width="2.59765625" style="4" customWidth="1"/>
    <col min="7" max="7" width="15.59765625" style="4" customWidth="1"/>
    <col min="8" max="8" width="15.59765625" style="0" customWidth="1"/>
    <col min="9" max="9" width="2.59765625" style="4" customWidth="1"/>
    <col min="10" max="11" width="15.59765625" style="4" customWidth="1"/>
    <col min="12" max="12" width="12.59765625" style="4" customWidth="1"/>
    <col min="13" max="13" width="2" style="4" customWidth="1"/>
    <col min="14" max="14" width="12.59765625" style="4" customWidth="1"/>
    <col min="15" max="18" width="9.59765625" style="4" customWidth="1"/>
    <col min="19" max="19" width="12.296875" style="4" customWidth="1"/>
    <col min="20" max="23" width="9.59765625" style="4" customWidth="1"/>
    <col min="24" max="24" width="9.59765625" style="12" customWidth="1"/>
    <col min="25" max="25" width="9.59765625" style="14" customWidth="1"/>
    <col min="26" max="28" width="9.59765625" style="12" customWidth="1"/>
    <col min="29" max="31" width="9.59765625" style="18" customWidth="1"/>
    <col min="32" max="34" width="9.59765625" style="4" customWidth="1"/>
    <col min="35" max="35" width="3.3984375" style="4" customWidth="1"/>
    <col min="36" max="38" width="9.59765625" style="4" customWidth="1"/>
    <col min="39" max="39" width="3.59765625" style="4" customWidth="1"/>
    <col min="40" max="40" width="13" style="4" customWidth="1"/>
    <col min="41" max="41" width="13.8984375" style="4" customWidth="1"/>
    <col min="42" max="16384" width="9.59765625" style="4" customWidth="1"/>
  </cols>
  <sheetData>
    <row r="1" spans="1:31" s="40" customFormat="1" ht="23.25">
      <c r="A1" s="39" t="s">
        <v>50</v>
      </c>
      <c r="H1" s="41"/>
      <c r="X1" s="42"/>
      <c r="Y1" s="43"/>
      <c r="Z1" s="42"/>
      <c r="AA1" s="42"/>
      <c r="AB1" s="42"/>
      <c r="AC1" s="44"/>
      <c r="AD1" s="44"/>
      <c r="AE1" s="44"/>
    </row>
    <row r="2" spans="1:40" s="40" customFormat="1" ht="23.25">
      <c r="A2" s="24" t="s">
        <v>51</v>
      </c>
      <c r="C2" s="45"/>
      <c r="D2" s="46" t="s">
        <v>15</v>
      </c>
      <c r="E2" s="47" t="s">
        <v>16</v>
      </c>
      <c r="F2" s="46" t="s">
        <v>15</v>
      </c>
      <c r="G2" s="47" t="s">
        <v>17</v>
      </c>
      <c r="H2" s="41"/>
      <c r="I2" s="46" t="s">
        <v>15</v>
      </c>
      <c r="J2" s="47" t="s">
        <v>19</v>
      </c>
      <c r="K2" s="45" t="s">
        <v>18</v>
      </c>
      <c r="L2" s="45" t="s">
        <v>19</v>
      </c>
      <c r="M2" s="46" t="s">
        <v>15</v>
      </c>
      <c r="N2" s="47" t="s">
        <v>23</v>
      </c>
      <c r="R2" s="45" t="s">
        <v>26</v>
      </c>
      <c r="V2" s="45" t="s">
        <v>28</v>
      </c>
      <c r="X2" s="42"/>
      <c r="Y2" s="43"/>
      <c r="Z2" s="42"/>
      <c r="AA2" s="42"/>
      <c r="AB2" s="42"/>
      <c r="AC2" s="44"/>
      <c r="AD2" s="44"/>
      <c r="AE2" s="44"/>
      <c r="AI2" s="48" t="s">
        <v>29</v>
      </c>
      <c r="AJ2" s="40" t="s">
        <v>30</v>
      </c>
      <c r="AM2" s="40" t="s">
        <v>29</v>
      </c>
      <c r="AN2" s="40" t="s">
        <v>31</v>
      </c>
    </row>
    <row r="3" spans="1:40" ht="15">
      <c r="A3" s="22" t="s">
        <v>0</v>
      </c>
      <c r="B3" s="22" t="s">
        <v>0</v>
      </c>
      <c r="C3" s="22"/>
      <c r="D3" s="3" t="s">
        <v>15</v>
      </c>
      <c r="E3" s="5" t="s">
        <v>0</v>
      </c>
      <c r="F3" s="5" t="s">
        <v>0</v>
      </c>
      <c r="G3" s="5" t="s">
        <v>0</v>
      </c>
      <c r="I3" s="10" t="s">
        <v>0</v>
      </c>
      <c r="J3" s="1" t="s">
        <v>20</v>
      </c>
      <c r="K3" s="2" t="s">
        <v>21</v>
      </c>
      <c r="L3" s="1" t="s">
        <v>22</v>
      </c>
      <c r="M3" s="3" t="s">
        <v>15</v>
      </c>
      <c r="N3" s="6" t="s">
        <v>24</v>
      </c>
      <c r="O3" s="6" t="s">
        <v>25</v>
      </c>
      <c r="R3" s="2" t="s">
        <v>27</v>
      </c>
      <c r="T3" s="2" t="s">
        <v>28</v>
      </c>
      <c r="AH3" s="2"/>
      <c r="AI3" s="11" t="s">
        <v>29</v>
      </c>
      <c r="AJ3" s="11"/>
      <c r="AK3" s="11"/>
      <c r="AL3" s="11"/>
      <c r="AM3" s="4" t="s">
        <v>29</v>
      </c>
      <c r="AN3" s="9" t="s">
        <v>32</v>
      </c>
    </row>
    <row r="4" spans="1:43" ht="18">
      <c r="A4" s="28" t="s">
        <v>49</v>
      </c>
      <c r="B4" s="25"/>
      <c r="C4" s="2"/>
      <c r="D4" s="3" t="s">
        <v>15</v>
      </c>
      <c r="F4" s="3"/>
      <c r="H4" s="7"/>
      <c r="I4" s="3" t="s">
        <v>15</v>
      </c>
      <c r="J4" s="7"/>
      <c r="K4" s="7">
        <f aca="true" t="shared" si="0" ref="K4:K35">(80.14*J4)+102.3</f>
        <v>102.3</v>
      </c>
      <c r="L4" s="7"/>
      <c r="M4" s="3" t="s">
        <v>15</v>
      </c>
      <c r="R4" s="7"/>
      <c r="T4" s="7">
        <v>200</v>
      </c>
      <c r="U4" s="7">
        <v>0</v>
      </c>
      <c r="AI4" s="7" t="s">
        <v>29</v>
      </c>
      <c r="AM4" s="4" t="s">
        <v>29</v>
      </c>
      <c r="AO4" s="4">
        <f aca="true" t="shared" si="1" ref="AO4:AO11">96.84+33.173*(AN2)</f>
        <v>96.84</v>
      </c>
      <c r="AP4" s="4">
        <v>90</v>
      </c>
      <c r="AQ4" s="4">
        <v>2</v>
      </c>
    </row>
    <row r="5" spans="1:43" ht="15">
      <c r="A5" s="29"/>
      <c r="C5" s="7"/>
      <c r="D5" s="3" t="s">
        <v>15</v>
      </c>
      <c r="F5" s="3"/>
      <c r="H5" s="7">
        <f aca="true" t="shared" si="2" ref="H5:H67">(60.83*G5)+10.35</f>
        <v>10.35</v>
      </c>
      <c r="I5" s="3" t="s">
        <v>15</v>
      </c>
      <c r="J5" s="7"/>
      <c r="K5" s="7">
        <f t="shared" si="0"/>
        <v>102.3</v>
      </c>
      <c r="M5" s="3" t="s">
        <v>15</v>
      </c>
      <c r="R5" s="7"/>
      <c r="T5" s="7">
        <v>300</v>
      </c>
      <c r="U5" s="7">
        <f>COUNT(S2:S4)</f>
        <v>0</v>
      </c>
      <c r="Y5" s="12" t="s">
        <v>41</v>
      </c>
      <c r="AC5" s="18" t="s">
        <v>42</v>
      </c>
      <c r="AI5" s="7" t="s">
        <v>29</v>
      </c>
      <c r="AM5" s="4" t="s">
        <v>29</v>
      </c>
      <c r="AO5" s="4">
        <f t="shared" si="1"/>
        <v>96.84</v>
      </c>
      <c r="AP5" s="4">
        <v>100</v>
      </c>
      <c r="AQ5" s="4">
        <v>0</v>
      </c>
    </row>
    <row r="6" spans="1:43" ht="18">
      <c r="A6" s="28" t="s">
        <v>48</v>
      </c>
      <c r="B6" s="23"/>
      <c r="C6" s="1"/>
      <c r="D6" s="3" t="s">
        <v>15</v>
      </c>
      <c r="F6" s="3"/>
      <c r="H6" s="7">
        <f t="shared" si="2"/>
        <v>10.35</v>
      </c>
      <c r="I6" s="3" t="s">
        <v>15</v>
      </c>
      <c r="J6" s="7"/>
      <c r="K6" s="7">
        <f t="shared" si="0"/>
        <v>102.3</v>
      </c>
      <c r="M6" s="3" t="s">
        <v>15</v>
      </c>
      <c r="R6" s="7"/>
      <c r="T6" s="7">
        <v>400</v>
      </c>
      <c r="U6" s="7">
        <f>COUNT(S5:S19)</f>
        <v>0</v>
      </c>
      <c r="X6" s="12" t="s">
        <v>40</v>
      </c>
      <c r="Y6" s="12" t="s">
        <v>19</v>
      </c>
      <c r="Z6" s="1" t="s">
        <v>17</v>
      </c>
      <c r="AA6" s="1" t="s">
        <v>38</v>
      </c>
      <c r="AB6" s="12" t="s">
        <v>40</v>
      </c>
      <c r="AC6" s="19" t="s">
        <v>19</v>
      </c>
      <c r="AD6" s="20" t="s">
        <v>17</v>
      </c>
      <c r="AE6" s="20" t="s">
        <v>38</v>
      </c>
      <c r="AF6" s="2"/>
      <c r="AG6" s="2"/>
      <c r="AI6" s="7" t="s">
        <v>29</v>
      </c>
      <c r="AM6" s="4" t="s">
        <v>29</v>
      </c>
      <c r="AO6" s="4">
        <f t="shared" si="1"/>
        <v>96.84</v>
      </c>
      <c r="AP6" s="7">
        <v>200</v>
      </c>
      <c r="AQ6" s="4">
        <v>0</v>
      </c>
    </row>
    <row r="7" spans="1:43" ht="15">
      <c r="A7" s="28" t="s">
        <v>47</v>
      </c>
      <c r="B7" s="1"/>
      <c r="C7" s="1"/>
      <c r="D7" s="3" t="s">
        <v>15</v>
      </c>
      <c r="F7" s="3"/>
      <c r="G7" s="7"/>
      <c r="H7" s="7">
        <f t="shared" si="2"/>
        <v>10.35</v>
      </c>
      <c r="I7" s="3" t="s">
        <v>15</v>
      </c>
      <c r="J7" s="7"/>
      <c r="K7" s="7">
        <f t="shared" si="0"/>
        <v>102.3</v>
      </c>
      <c r="M7" s="3" t="s">
        <v>15</v>
      </c>
      <c r="R7" s="7"/>
      <c r="T7" s="7">
        <v>500</v>
      </c>
      <c r="U7" s="7">
        <f>COUNT(S20:S45)</f>
        <v>0</v>
      </c>
      <c r="X7" s="12">
        <v>90</v>
      </c>
      <c r="Y7" s="12"/>
      <c r="AB7" s="12">
        <v>90</v>
      </c>
      <c r="AC7" s="18" t="e">
        <f>100*(Y7/$Y$23)</f>
        <v>#DIV/0!</v>
      </c>
      <c r="AD7" s="18" t="e">
        <f>100*(Z7/$Z$23)</f>
        <v>#DIV/0!</v>
      </c>
      <c r="AE7" s="18" t="e">
        <f>100*(AA7/$AA$23)</f>
        <v>#DIV/0!</v>
      </c>
      <c r="AI7" s="7" t="s">
        <v>29</v>
      </c>
      <c r="AM7" s="4" t="s">
        <v>29</v>
      </c>
      <c r="AO7" s="4">
        <f t="shared" si="1"/>
        <v>96.84</v>
      </c>
      <c r="AP7" s="7">
        <v>300</v>
      </c>
      <c r="AQ7" s="4">
        <v>2</v>
      </c>
    </row>
    <row r="8" spans="1:43" ht="15">
      <c r="A8" s="28" t="s">
        <v>46</v>
      </c>
      <c r="D8" s="3" t="s">
        <v>15</v>
      </c>
      <c r="F8" s="3"/>
      <c r="H8" s="7">
        <f t="shared" si="2"/>
        <v>10.35</v>
      </c>
      <c r="I8" s="3" t="s">
        <v>15</v>
      </c>
      <c r="J8" s="7"/>
      <c r="K8" s="7">
        <f t="shared" si="0"/>
        <v>102.3</v>
      </c>
      <c r="M8" s="3" t="s">
        <v>15</v>
      </c>
      <c r="R8" s="7"/>
      <c r="T8" s="7">
        <v>600</v>
      </c>
      <c r="U8" s="7">
        <f>COUNT(S46:S95)</f>
        <v>0</v>
      </c>
      <c r="W8" s="7"/>
      <c r="X8" s="12">
        <v>100</v>
      </c>
      <c r="Y8" s="12"/>
      <c r="AB8" s="12">
        <v>100</v>
      </c>
      <c r="AC8" s="18" t="e">
        <f aca="true" t="shared" si="3" ref="AC8:AC21">100*(Y8/$Y$23)</f>
        <v>#DIV/0!</v>
      </c>
      <c r="AD8" s="18" t="e">
        <f aca="true" t="shared" si="4" ref="AD8:AD21">100*(Z8/$Z$23)</f>
        <v>#DIV/0!</v>
      </c>
      <c r="AE8" s="18" t="e">
        <f aca="true" t="shared" si="5" ref="AE8:AE21">100*(AA8/$AA$23)</f>
        <v>#DIV/0!</v>
      </c>
      <c r="AI8" s="7" t="s">
        <v>29</v>
      </c>
      <c r="AM8" s="4" t="s">
        <v>29</v>
      </c>
      <c r="AO8" s="4">
        <f t="shared" si="1"/>
        <v>96.84</v>
      </c>
      <c r="AP8" s="7">
        <v>400</v>
      </c>
      <c r="AQ8" s="4">
        <v>4</v>
      </c>
    </row>
    <row r="9" spans="1:43" ht="15">
      <c r="A9" s="29"/>
      <c r="D9" s="3" t="s">
        <v>15</v>
      </c>
      <c r="F9" s="3"/>
      <c r="H9" s="7">
        <f t="shared" si="2"/>
        <v>10.35</v>
      </c>
      <c r="I9" s="3" t="s">
        <v>15</v>
      </c>
      <c r="J9" s="7"/>
      <c r="K9" s="7">
        <f t="shared" si="0"/>
        <v>102.3</v>
      </c>
      <c r="M9" s="3" t="s">
        <v>15</v>
      </c>
      <c r="R9" s="7"/>
      <c r="T9" s="7">
        <v>700</v>
      </c>
      <c r="U9" s="7">
        <f>COUNT(S96:S208)</f>
        <v>0</v>
      </c>
      <c r="X9" s="1">
        <v>200</v>
      </c>
      <c r="AB9" s="1">
        <v>200</v>
      </c>
      <c r="AC9" s="18" t="e">
        <f t="shared" si="3"/>
        <v>#DIV/0!</v>
      </c>
      <c r="AD9" s="18" t="e">
        <f t="shared" si="4"/>
        <v>#DIV/0!</v>
      </c>
      <c r="AE9" s="18" t="e">
        <f t="shared" si="5"/>
        <v>#DIV/0!</v>
      </c>
      <c r="AI9" s="7" t="s">
        <v>29</v>
      </c>
      <c r="AM9" s="4" t="s">
        <v>29</v>
      </c>
      <c r="AO9" s="4">
        <f t="shared" si="1"/>
        <v>96.84</v>
      </c>
      <c r="AP9" s="7">
        <v>500</v>
      </c>
      <c r="AQ9" s="9">
        <v>3</v>
      </c>
    </row>
    <row r="10" spans="1:43" ht="15">
      <c r="A10" s="28" t="s">
        <v>1</v>
      </c>
      <c r="B10" s="1"/>
      <c r="C10" s="1"/>
      <c r="D10" s="3" t="s">
        <v>15</v>
      </c>
      <c r="F10" s="3"/>
      <c r="H10" s="7">
        <f t="shared" si="2"/>
        <v>10.35</v>
      </c>
      <c r="I10" s="3" t="s">
        <v>15</v>
      </c>
      <c r="J10" s="7"/>
      <c r="K10" s="7">
        <f t="shared" si="0"/>
        <v>102.3</v>
      </c>
      <c r="M10" s="3" t="s">
        <v>15</v>
      </c>
      <c r="R10" s="7"/>
      <c r="T10" s="7">
        <v>800</v>
      </c>
      <c r="U10" s="7">
        <f>COUNT(S209:S347)</f>
        <v>0</v>
      </c>
      <c r="X10" s="1">
        <v>300</v>
      </c>
      <c r="AB10" s="1">
        <v>300</v>
      </c>
      <c r="AC10" s="18" t="e">
        <f t="shared" si="3"/>
        <v>#DIV/0!</v>
      </c>
      <c r="AD10" s="18" t="e">
        <f t="shared" si="4"/>
        <v>#DIV/0!</v>
      </c>
      <c r="AE10" s="18" t="e">
        <f t="shared" si="5"/>
        <v>#DIV/0!</v>
      </c>
      <c r="AI10" s="7" t="s">
        <v>29</v>
      </c>
      <c r="AM10" s="4" t="s">
        <v>29</v>
      </c>
      <c r="AO10" s="4">
        <f t="shared" si="1"/>
        <v>96.84</v>
      </c>
      <c r="AP10" s="7">
        <v>600</v>
      </c>
      <c r="AQ10" s="4">
        <v>2</v>
      </c>
    </row>
    <row r="11" spans="1:43" ht="15">
      <c r="A11" s="28" t="s">
        <v>2</v>
      </c>
      <c r="B11" s="2"/>
      <c r="C11" s="2"/>
      <c r="D11" s="3" t="s">
        <v>15</v>
      </c>
      <c r="F11" s="3"/>
      <c r="H11" s="7">
        <f t="shared" si="2"/>
        <v>10.35</v>
      </c>
      <c r="I11" s="3" t="s">
        <v>15</v>
      </c>
      <c r="J11" s="7"/>
      <c r="K11" s="7">
        <f t="shared" si="0"/>
        <v>102.3</v>
      </c>
      <c r="M11" s="3" t="s">
        <v>15</v>
      </c>
      <c r="R11" s="7"/>
      <c r="T11" s="7">
        <v>900</v>
      </c>
      <c r="U11" s="7">
        <f>COUNT(S348:S446)</f>
        <v>0</v>
      </c>
      <c r="X11" s="1">
        <v>400</v>
      </c>
      <c r="AB11" s="1">
        <v>400</v>
      </c>
      <c r="AC11" s="18" t="e">
        <f t="shared" si="3"/>
        <v>#DIV/0!</v>
      </c>
      <c r="AD11" s="18" t="e">
        <f t="shared" si="4"/>
        <v>#DIV/0!</v>
      </c>
      <c r="AE11" s="18" t="e">
        <f t="shared" si="5"/>
        <v>#DIV/0!</v>
      </c>
      <c r="AI11" s="7" t="s">
        <v>29</v>
      </c>
      <c r="AM11" s="4" t="s">
        <v>29</v>
      </c>
      <c r="AO11" s="4">
        <f t="shared" si="1"/>
        <v>96.84</v>
      </c>
      <c r="AP11" s="7">
        <v>700</v>
      </c>
      <c r="AQ11" s="4">
        <v>2</v>
      </c>
    </row>
    <row r="12" spans="1:43" ht="15">
      <c r="A12" s="28" t="s">
        <v>3</v>
      </c>
      <c r="B12" s="2"/>
      <c r="C12" s="2"/>
      <c r="D12" s="3" t="s">
        <v>15</v>
      </c>
      <c r="F12" s="3"/>
      <c r="H12" s="7">
        <f t="shared" si="2"/>
        <v>10.35</v>
      </c>
      <c r="I12" s="3" t="s">
        <v>15</v>
      </c>
      <c r="J12" s="7"/>
      <c r="K12" s="7">
        <f t="shared" si="0"/>
        <v>102.3</v>
      </c>
      <c r="M12" s="3" t="s">
        <v>15</v>
      </c>
      <c r="R12" s="7"/>
      <c r="T12" s="7">
        <v>1000</v>
      </c>
      <c r="U12" s="7">
        <f>COUNT(S447:S478)</f>
        <v>0</v>
      </c>
      <c r="X12" s="1">
        <v>500</v>
      </c>
      <c r="AA12" s="15"/>
      <c r="AB12" s="1">
        <v>500</v>
      </c>
      <c r="AC12" s="18" t="e">
        <f t="shared" si="3"/>
        <v>#DIV/0!</v>
      </c>
      <c r="AD12" s="18" t="e">
        <f t="shared" si="4"/>
        <v>#DIV/0!</v>
      </c>
      <c r="AE12" s="18" t="e">
        <f t="shared" si="5"/>
        <v>#DIV/0!</v>
      </c>
      <c r="AF12" s="9"/>
      <c r="AG12" s="9"/>
      <c r="AI12" s="7" t="s">
        <v>29</v>
      </c>
      <c r="AM12" s="4" t="s">
        <v>29</v>
      </c>
      <c r="AO12" s="9">
        <f>96.84+33.172*(AN10)</f>
        <v>96.84</v>
      </c>
      <c r="AP12" s="7">
        <v>800</v>
      </c>
      <c r="AQ12" s="4">
        <v>7</v>
      </c>
    </row>
    <row r="13" spans="1:43" ht="15">
      <c r="A13" s="22"/>
      <c r="B13" s="22"/>
      <c r="C13" s="22"/>
      <c r="D13" s="3" t="s">
        <v>15</v>
      </c>
      <c r="F13" s="3"/>
      <c r="H13" s="7">
        <f t="shared" si="2"/>
        <v>10.35</v>
      </c>
      <c r="I13" s="3" t="s">
        <v>15</v>
      </c>
      <c r="J13" s="7"/>
      <c r="K13" s="7">
        <f t="shared" si="0"/>
        <v>102.3</v>
      </c>
      <c r="M13" s="3" t="s">
        <v>15</v>
      </c>
      <c r="R13" s="7"/>
      <c r="T13" s="7">
        <v>1100</v>
      </c>
      <c r="U13" s="7">
        <f>COUNT(S479:S488)</f>
        <v>0</v>
      </c>
      <c r="X13" s="1">
        <v>600</v>
      </c>
      <c r="AB13" s="1">
        <v>600</v>
      </c>
      <c r="AC13" s="18" t="e">
        <f t="shared" si="3"/>
        <v>#DIV/0!</v>
      </c>
      <c r="AD13" s="18" t="e">
        <f t="shared" si="4"/>
        <v>#DIV/0!</v>
      </c>
      <c r="AE13" s="18" t="e">
        <f t="shared" si="5"/>
        <v>#DIV/0!</v>
      </c>
      <c r="AI13" s="7" t="s">
        <v>29</v>
      </c>
      <c r="AM13" s="4" t="s">
        <v>29</v>
      </c>
      <c r="AO13" s="4">
        <f aca="true" t="shared" si="6" ref="AO13:AO25">96.84+33.173*(AN11)</f>
        <v>96.84</v>
      </c>
      <c r="AP13" s="7">
        <v>900</v>
      </c>
      <c r="AQ13" s="4">
        <v>3</v>
      </c>
    </row>
    <row r="14" spans="1:43" ht="18.75">
      <c r="A14" s="13" t="s">
        <v>4</v>
      </c>
      <c r="B14" s="8"/>
      <c r="C14" s="8"/>
      <c r="D14" s="3" t="s">
        <v>15</v>
      </c>
      <c r="F14" s="3"/>
      <c r="H14" s="7">
        <f t="shared" si="2"/>
        <v>10.35</v>
      </c>
      <c r="I14" s="3" t="s">
        <v>15</v>
      </c>
      <c r="K14" s="7">
        <f t="shared" si="0"/>
        <v>102.3</v>
      </c>
      <c r="M14" s="3" t="s">
        <v>15</v>
      </c>
      <c r="R14" s="7"/>
      <c r="T14" s="7">
        <v>1200</v>
      </c>
      <c r="U14" s="7">
        <f>COUNT(S489:S490)</f>
        <v>0</v>
      </c>
      <c r="X14" s="1">
        <v>700</v>
      </c>
      <c r="AB14" s="1">
        <v>700</v>
      </c>
      <c r="AC14" s="18" t="e">
        <f t="shared" si="3"/>
        <v>#DIV/0!</v>
      </c>
      <c r="AD14" s="18" t="e">
        <f t="shared" si="4"/>
        <v>#DIV/0!</v>
      </c>
      <c r="AE14" s="18" t="e">
        <f t="shared" si="5"/>
        <v>#DIV/0!</v>
      </c>
      <c r="AI14" s="7" t="s">
        <v>29</v>
      </c>
      <c r="AM14" s="4" t="s">
        <v>29</v>
      </c>
      <c r="AO14" s="4">
        <f t="shared" si="6"/>
        <v>96.84</v>
      </c>
      <c r="AP14" s="7">
        <v>1000</v>
      </c>
      <c r="AQ14" s="4">
        <v>0</v>
      </c>
    </row>
    <row r="15" spans="1:43" s="32" customFormat="1" ht="15">
      <c r="A15" s="30" t="s">
        <v>37</v>
      </c>
      <c r="B15" s="49" t="s">
        <v>35</v>
      </c>
      <c r="C15" s="49" t="s">
        <v>36</v>
      </c>
      <c r="D15" s="31" t="s">
        <v>15</v>
      </c>
      <c r="F15" s="31"/>
      <c r="H15" s="33">
        <f t="shared" si="2"/>
        <v>10.35</v>
      </c>
      <c r="I15" s="31" t="s">
        <v>15</v>
      </c>
      <c r="K15" s="33">
        <f t="shared" si="0"/>
        <v>102.3</v>
      </c>
      <c r="M15" s="31" t="s">
        <v>15</v>
      </c>
      <c r="T15" s="33">
        <v>1300</v>
      </c>
      <c r="U15" s="33">
        <v>0</v>
      </c>
      <c r="X15" s="34">
        <v>800</v>
      </c>
      <c r="Y15" s="35"/>
      <c r="Z15" s="36"/>
      <c r="AA15" s="36"/>
      <c r="AB15" s="34">
        <v>800</v>
      </c>
      <c r="AC15" s="37" t="e">
        <f t="shared" si="3"/>
        <v>#DIV/0!</v>
      </c>
      <c r="AD15" s="37" t="e">
        <f t="shared" si="4"/>
        <v>#DIV/0!</v>
      </c>
      <c r="AE15" s="37" t="e">
        <f t="shared" si="5"/>
        <v>#DIV/0!</v>
      </c>
      <c r="AI15" s="33" t="s">
        <v>29</v>
      </c>
      <c r="AM15" s="32" t="s">
        <v>29</v>
      </c>
      <c r="AO15" s="32">
        <f t="shared" si="6"/>
        <v>96.84</v>
      </c>
      <c r="AP15" s="33">
        <v>1100</v>
      </c>
      <c r="AQ15" s="32">
        <v>0</v>
      </c>
    </row>
    <row r="16" spans="1:43" ht="15.75">
      <c r="A16" s="26" t="s">
        <v>5</v>
      </c>
      <c r="D16" s="3" t="s">
        <v>15</v>
      </c>
      <c r="F16" s="3"/>
      <c r="H16" s="7">
        <f t="shared" si="2"/>
        <v>10.35</v>
      </c>
      <c r="I16" s="3" t="s">
        <v>15</v>
      </c>
      <c r="K16" s="7">
        <f t="shared" si="0"/>
        <v>102.3</v>
      </c>
      <c r="M16" s="3" t="s">
        <v>15</v>
      </c>
      <c r="T16" s="7">
        <v>1400</v>
      </c>
      <c r="U16" s="7">
        <v>0</v>
      </c>
      <c r="X16" s="1">
        <v>900</v>
      </c>
      <c r="AB16" s="1">
        <v>900</v>
      </c>
      <c r="AC16" s="18" t="e">
        <f t="shared" si="3"/>
        <v>#DIV/0!</v>
      </c>
      <c r="AD16" s="18" t="e">
        <f t="shared" si="4"/>
        <v>#DIV/0!</v>
      </c>
      <c r="AE16" s="18" t="e">
        <f t="shared" si="5"/>
        <v>#DIV/0!</v>
      </c>
      <c r="AI16" s="7" t="s">
        <v>29</v>
      </c>
      <c r="AM16" s="4" t="s">
        <v>29</v>
      </c>
      <c r="AO16" s="4">
        <f t="shared" si="6"/>
        <v>96.84</v>
      </c>
      <c r="AP16" s="7">
        <v>1200</v>
      </c>
      <c r="AQ16" s="4">
        <v>0</v>
      </c>
    </row>
    <row r="17" spans="1:43" ht="15">
      <c r="A17" s="2" t="s">
        <v>6</v>
      </c>
      <c r="B17" s="38">
        <f>COUNT(E4:E2001)</f>
        <v>0</v>
      </c>
      <c r="C17" s="8" t="s">
        <v>43</v>
      </c>
      <c r="D17" s="3" t="s">
        <v>15</v>
      </c>
      <c r="F17" s="3"/>
      <c r="H17" s="7">
        <f t="shared" si="2"/>
        <v>10.35</v>
      </c>
      <c r="I17" s="3" t="s">
        <v>15</v>
      </c>
      <c r="K17" s="7">
        <f t="shared" si="0"/>
        <v>102.3</v>
      </c>
      <c r="M17" s="3" t="s">
        <v>15</v>
      </c>
      <c r="T17" s="7"/>
      <c r="U17" s="7"/>
      <c r="X17" s="1">
        <v>1000</v>
      </c>
      <c r="AB17" s="1">
        <v>1000</v>
      </c>
      <c r="AC17" s="18" t="e">
        <f t="shared" si="3"/>
        <v>#DIV/0!</v>
      </c>
      <c r="AD17" s="18" t="e">
        <f t="shared" si="4"/>
        <v>#DIV/0!</v>
      </c>
      <c r="AE17" s="18" t="e">
        <f t="shared" si="5"/>
        <v>#DIV/0!</v>
      </c>
      <c r="AH17" s="7"/>
      <c r="AI17" s="7" t="s">
        <v>29</v>
      </c>
      <c r="AM17" s="4" t="s">
        <v>29</v>
      </c>
      <c r="AO17" s="4">
        <f t="shared" si="6"/>
        <v>96.84</v>
      </c>
      <c r="AP17" s="7">
        <v>1300</v>
      </c>
      <c r="AQ17" s="4">
        <v>0</v>
      </c>
    </row>
    <row r="18" spans="1:43" ht="15">
      <c r="A18" s="2" t="s">
        <v>7</v>
      </c>
      <c r="B18" s="8" t="e">
        <f>AVERAGE(E4:E201)</f>
        <v>#DIV/0!</v>
      </c>
      <c r="C18" s="8"/>
      <c r="D18" s="3" t="s">
        <v>15</v>
      </c>
      <c r="F18" s="3"/>
      <c r="H18" s="7">
        <f t="shared" si="2"/>
        <v>10.35</v>
      </c>
      <c r="I18" s="3" t="s">
        <v>15</v>
      </c>
      <c r="K18" s="7">
        <f t="shared" si="0"/>
        <v>102.3</v>
      </c>
      <c r="M18" s="3" t="s">
        <v>15</v>
      </c>
      <c r="T18" s="7"/>
      <c r="U18" s="7"/>
      <c r="W18" s="7"/>
      <c r="X18" s="1">
        <v>1100</v>
      </c>
      <c r="AB18" s="1">
        <v>1100</v>
      </c>
      <c r="AC18" s="18" t="e">
        <f t="shared" si="3"/>
        <v>#DIV/0!</v>
      </c>
      <c r="AD18" s="18" t="e">
        <f t="shared" si="4"/>
        <v>#DIV/0!</v>
      </c>
      <c r="AE18" s="18" t="e">
        <f t="shared" si="5"/>
        <v>#DIV/0!</v>
      </c>
      <c r="AH18" s="7"/>
      <c r="AI18" s="7" t="s">
        <v>29</v>
      </c>
      <c r="AM18" s="4" t="s">
        <v>29</v>
      </c>
      <c r="AO18" s="4">
        <f t="shared" si="6"/>
        <v>96.84</v>
      </c>
      <c r="AP18" s="7">
        <v>1400</v>
      </c>
      <c r="AQ18" s="4">
        <v>0</v>
      </c>
    </row>
    <row r="19" spans="1:42" ht="15">
      <c r="A19" s="2" t="s">
        <v>8</v>
      </c>
      <c r="B19" s="8" t="e">
        <f>SQRT(COUNT(E4:E201)/(COUNT(E4:E201)-1))*STDEVP(E4:E201)</f>
        <v>#DIV/0!</v>
      </c>
      <c r="C19" s="8"/>
      <c r="D19" s="3" t="s">
        <v>15</v>
      </c>
      <c r="F19" s="3"/>
      <c r="H19" s="7">
        <f t="shared" si="2"/>
        <v>10.35</v>
      </c>
      <c r="I19" s="3" t="s">
        <v>15</v>
      </c>
      <c r="K19" s="7">
        <f t="shared" si="0"/>
        <v>102.3</v>
      </c>
      <c r="M19" s="3" t="s">
        <v>15</v>
      </c>
      <c r="T19" s="7"/>
      <c r="U19" s="7"/>
      <c r="X19" s="1">
        <v>1200</v>
      </c>
      <c r="AB19" s="1">
        <v>1200</v>
      </c>
      <c r="AC19" s="18" t="e">
        <f t="shared" si="3"/>
        <v>#DIV/0!</v>
      </c>
      <c r="AD19" s="18" t="e">
        <f t="shared" si="4"/>
        <v>#DIV/0!</v>
      </c>
      <c r="AE19" s="18" t="e">
        <f t="shared" si="5"/>
        <v>#DIV/0!</v>
      </c>
      <c r="AH19" s="7"/>
      <c r="AI19" s="7" t="s">
        <v>29</v>
      </c>
      <c r="AM19" s="4" t="s">
        <v>29</v>
      </c>
      <c r="AO19" s="4">
        <f t="shared" si="6"/>
        <v>96.84</v>
      </c>
      <c r="AP19" s="7"/>
    </row>
    <row r="20" spans="1:42" ht="15">
      <c r="A20" s="2" t="s">
        <v>9</v>
      </c>
      <c r="B20" s="8" t="e">
        <f>100*(B19/B18)</f>
        <v>#DIV/0!</v>
      </c>
      <c r="C20" s="8"/>
      <c r="D20" s="3" t="s">
        <v>15</v>
      </c>
      <c r="F20" s="3"/>
      <c r="H20" s="7">
        <f t="shared" si="2"/>
        <v>10.35</v>
      </c>
      <c r="I20" s="3" t="s">
        <v>15</v>
      </c>
      <c r="K20" s="7">
        <f t="shared" si="0"/>
        <v>102.3</v>
      </c>
      <c r="M20" s="3" t="s">
        <v>15</v>
      </c>
      <c r="T20" s="7"/>
      <c r="U20" s="7"/>
      <c r="X20" s="1">
        <v>1300</v>
      </c>
      <c r="AB20" s="1">
        <v>1300</v>
      </c>
      <c r="AC20" s="18" t="e">
        <f t="shared" si="3"/>
        <v>#DIV/0!</v>
      </c>
      <c r="AD20" s="18" t="e">
        <f t="shared" si="4"/>
        <v>#DIV/0!</v>
      </c>
      <c r="AE20" s="18" t="e">
        <f t="shared" si="5"/>
        <v>#DIV/0!</v>
      </c>
      <c r="AH20" s="7"/>
      <c r="AI20" s="7" t="s">
        <v>29</v>
      </c>
      <c r="AM20" s="4" t="s">
        <v>29</v>
      </c>
      <c r="AO20" s="4">
        <f t="shared" si="6"/>
        <v>96.84</v>
      </c>
      <c r="AP20" s="7"/>
    </row>
    <row r="21" spans="1:42" ht="15">
      <c r="A21" s="2" t="s">
        <v>10</v>
      </c>
      <c r="B21" s="8">
        <f>MAX(E4:E201)</f>
        <v>0</v>
      </c>
      <c r="C21" s="8"/>
      <c r="D21" s="3" t="s">
        <v>15</v>
      </c>
      <c r="F21" s="3"/>
      <c r="H21" s="7">
        <f t="shared" si="2"/>
        <v>10.35</v>
      </c>
      <c r="I21" s="3" t="s">
        <v>15</v>
      </c>
      <c r="K21" s="7">
        <f t="shared" si="0"/>
        <v>102.3</v>
      </c>
      <c r="M21" s="3" t="s">
        <v>15</v>
      </c>
      <c r="T21" s="7"/>
      <c r="U21" s="7"/>
      <c r="X21" s="1">
        <v>1400</v>
      </c>
      <c r="AB21" s="1">
        <v>1400</v>
      </c>
      <c r="AC21" s="18" t="e">
        <f t="shared" si="3"/>
        <v>#DIV/0!</v>
      </c>
      <c r="AD21" s="18" t="e">
        <f t="shared" si="4"/>
        <v>#DIV/0!</v>
      </c>
      <c r="AE21" s="18" t="e">
        <f t="shared" si="5"/>
        <v>#DIV/0!</v>
      </c>
      <c r="AH21" s="7"/>
      <c r="AI21" s="7" t="s">
        <v>29</v>
      </c>
      <c r="AO21" s="4">
        <f t="shared" si="6"/>
        <v>96.84</v>
      </c>
      <c r="AP21" s="7"/>
    </row>
    <row r="22" spans="1:42" ht="15.75" thickBot="1">
      <c r="A22" s="2" t="s">
        <v>11</v>
      </c>
      <c r="B22" s="8">
        <f>MIN(E4:E201)</f>
        <v>0</v>
      </c>
      <c r="C22" s="8"/>
      <c r="D22" s="3" t="s">
        <v>15</v>
      </c>
      <c r="F22" s="3"/>
      <c r="H22" s="7">
        <f t="shared" si="2"/>
        <v>10.35</v>
      </c>
      <c r="I22" s="3" t="s">
        <v>15</v>
      </c>
      <c r="K22" s="7">
        <f t="shared" si="0"/>
        <v>102.3</v>
      </c>
      <c r="M22" s="3" t="s">
        <v>15</v>
      </c>
      <c r="T22" s="7"/>
      <c r="U22" s="7"/>
      <c r="X22" s="1"/>
      <c r="Y22" s="16"/>
      <c r="Z22" s="17"/>
      <c r="AA22" s="17"/>
      <c r="AB22" s="1"/>
      <c r="AC22" s="21"/>
      <c r="AD22" s="21"/>
      <c r="AE22" s="21"/>
      <c r="AF22" s="7"/>
      <c r="AG22" s="7"/>
      <c r="AH22" s="7"/>
      <c r="AI22" s="7" t="s">
        <v>29</v>
      </c>
      <c r="AO22" s="4">
        <f t="shared" si="6"/>
        <v>96.84</v>
      </c>
      <c r="AP22" s="7"/>
    </row>
    <row r="23" spans="2:42" ht="15">
      <c r="B23" s="8"/>
      <c r="C23" s="8"/>
      <c r="D23" s="3" t="s">
        <v>15</v>
      </c>
      <c r="F23" s="3"/>
      <c r="H23" s="7">
        <f t="shared" si="2"/>
        <v>10.35</v>
      </c>
      <c r="I23" s="3" t="s">
        <v>15</v>
      </c>
      <c r="K23" s="7">
        <f t="shared" si="0"/>
        <v>102.3</v>
      </c>
      <c r="M23" s="3" t="s">
        <v>15</v>
      </c>
      <c r="T23" s="7"/>
      <c r="U23" s="7"/>
      <c r="X23" s="1" t="s">
        <v>39</v>
      </c>
      <c r="Y23" s="14">
        <f>SUM(Y7:Y21)</f>
        <v>0</v>
      </c>
      <c r="Z23" s="14">
        <f>SUM(Z7:Z21)</f>
        <v>0</v>
      </c>
      <c r="AA23" s="14">
        <f>SUM(AA7:AA21)</f>
        <v>0</v>
      </c>
      <c r="AB23" s="1" t="s">
        <v>39</v>
      </c>
      <c r="AC23" s="21"/>
      <c r="AD23" s="21"/>
      <c r="AE23" s="21"/>
      <c r="AF23" s="7"/>
      <c r="AG23" s="7"/>
      <c r="AH23" s="7"/>
      <c r="AI23" s="7" t="s">
        <v>29</v>
      </c>
      <c r="AO23" s="4">
        <f t="shared" si="6"/>
        <v>96.84</v>
      </c>
      <c r="AP23" s="7"/>
    </row>
    <row r="24" spans="1:42" ht="15.75">
      <c r="A24" s="26" t="s">
        <v>12</v>
      </c>
      <c r="B24" s="8"/>
      <c r="C24" s="8"/>
      <c r="D24" s="3" t="s">
        <v>15</v>
      </c>
      <c r="F24" s="3"/>
      <c r="H24" s="7">
        <f t="shared" si="2"/>
        <v>10.35</v>
      </c>
      <c r="I24" s="3" t="s">
        <v>15</v>
      </c>
      <c r="K24" s="7">
        <f t="shared" si="0"/>
        <v>102.3</v>
      </c>
      <c r="M24" s="3" t="s">
        <v>15</v>
      </c>
      <c r="T24" s="7"/>
      <c r="U24" s="7"/>
      <c r="X24" s="1"/>
      <c r="Z24" s="1"/>
      <c r="AA24" s="1"/>
      <c r="AB24" s="1"/>
      <c r="AC24" s="21"/>
      <c r="AD24" s="21"/>
      <c r="AE24" s="21"/>
      <c r="AF24" s="7"/>
      <c r="AG24" s="7"/>
      <c r="AH24" s="7"/>
      <c r="AI24" s="7" t="s">
        <v>29</v>
      </c>
      <c r="AO24" s="4">
        <f t="shared" si="6"/>
        <v>96.84</v>
      </c>
      <c r="AP24" s="7"/>
    </row>
    <row r="25" spans="1:42" ht="15">
      <c r="A25" s="2" t="s">
        <v>6</v>
      </c>
      <c r="B25" s="38">
        <f>COUNT(G4:G2001)</f>
        <v>0</v>
      </c>
      <c r="C25" s="38">
        <f>COUNT(H4:H2001)</f>
        <v>489</v>
      </c>
      <c r="D25" s="3" t="s">
        <v>15</v>
      </c>
      <c r="F25" s="3"/>
      <c r="H25" s="7">
        <f t="shared" si="2"/>
        <v>10.35</v>
      </c>
      <c r="I25" s="3" t="s">
        <v>15</v>
      </c>
      <c r="K25" s="7">
        <f t="shared" si="0"/>
        <v>102.3</v>
      </c>
      <c r="M25" s="3" t="s">
        <v>15</v>
      </c>
      <c r="T25" s="7"/>
      <c r="U25" s="7"/>
      <c r="X25" s="1"/>
      <c r="Z25" s="1"/>
      <c r="AA25" s="1"/>
      <c r="AB25" s="1"/>
      <c r="AC25" s="21"/>
      <c r="AD25" s="21"/>
      <c r="AE25" s="21"/>
      <c r="AF25" s="7"/>
      <c r="AG25" s="7"/>
      <c r="AH25" s="7"/>
      <c r="AI25" s="7" t="s">
        <v>29</v>
      </c>
      <c r="AO25" s="4">
        <f t="shared" si="6"/>
        <v>96.84</v>
      </c>
      <c r="AP25" s="7"/>
    </row>
    <row r="26" spans="1:42" ht="15">
      <c r="A26" s="2" t="s">
        <v>7</v>
      </c>
      <c r="B26" s="8" t="e">
        <f>AVERAGE(G4:G2001)</f>
        <v>#DIV/0!</v>
      </c>
      <c r="C26" s="8">
        <f>AVERAGE(H4:H2001)</f>
        <v>10.350000000000017</v>
      </c>
      <c r="D26" s="3" t="s">
        <v>15</v>
      </c>
      <c r="F26" s="3"/>
      <c r="H26" s="7">
        <f t="shared" si="2"/>
        <v>10.35</v>
      </c>
      <c r="I26" s="3" t="s">
        <v>15</v>
      </c>
      <c r="K26" s="7">
        <f t="shared" si="0"/>
        <v>102.3</v>
      </c>
      <c r="M26" s="3" t="s">
        <v>15</v>
      </c>
      <c r="T26" s="7"/>
      <c r="U26" s="7"/>
      <c r="X26" s="1"/>
      <c r="Z26" s="1"/>
      <c r="AA26" s="1"/>
      <c r="AB26" s="1"/>
      <c r="AC26" s="21"/>
      <c r="AD26" s="21"/>
      <c r="AE26" s="21"/>
      <c r="AF26" s="7"/>
      <c r="AG26" s="7"/>
      <c r="AH26" s="7"/>
      <c r="AI26" s="7" t="s">
        <v>29</v>
      </c>
      <c r="AO26" s="4">
        <f>96.84+33.173*(26)</f>
        <v>959.3380000000001</v>
      </c>
      <c r="AP26" s="7"/>
    </row>
    <row r="27" spans="1:42" ht="15">
      <c r="A27" s="2" t="s">
        <v>8</v>
      </c>
      <c r="B27" s="8" t="e">
        <f>SQRT(COUNT(G4:G2001)/(COUNT(G4:G2001)-1))*STDEVP(G4:G2001)</f>
        <v>#DIV/0!</v>
      </c>
      <c r="C27" s="8">
        <f>SQRT(COUNT(H4:H2001)/(COUNT(H4:H2001)-1))*STDEVP(H4:H2001)</f>
        <v>0</v>
      </c>
      <c r="D27" s="3" t="s">
        <v>15</v>
      </c>
      <c r="F27" s="3"/>
      <c r="H27" s="7">
        <f t="shared" si="2"/>
        <v>10.35</v>
      </c>
      <c r="I27" s="3" t="s">
        <v>15</v>
      </c>
      <c r="K27" s="7">
        <f t="shared" si="0"/>
        <v>102.3</v>
      </c>
      <c r="M27" s="3" t="s">
        <v>15</v>
      </c>
      <c r="T27" s="7"/>
      <c r="U27" s="7"/>
      <c r="X27" s="1"/>
      <c r="Z27" s="1"/>
      <c r="AA27" s="1"/>
      <c r="AB27" s="1"/>
      <c r="AC27" s="21"/>
      <c r="AD27" s="21"/>
      <c r="AE27" s="21"/>
      <c r="AF27" s="7"/>
      <c r="AG27" s="7"/>
      <c r="AH27" s="7"/>
      <c r="AI27" s="7" t="s">
        <v>29</v>
      </c>
      <c r="AO27" s="4">
        <f>96.84+33.173*(AN25)</f>
        <v>96.84</v>
      </c>
      <c r="AP27" s="7"/>
    </row>
    <row r="28" spans="1:42" ht="15">
      <c r="A28" s="2" t="s">
        <v>9</v>
      </c>
      <c r="B28" s="8" t="e">
        <f>100*(SUM(B27)/SUM(B26))</f>
        <v>#DIV/0!</v>
      </c>
      <c r="C28" s="8">
        <f>100*(SUM(C27)/SUM(C26))</f>
        <v>0</v>
      </c>
      <c r="D28" s="3" t="s">
        <v>15</v>
      </c>
      <c r="F28" s="3"/>
      <c r="H28" s="7">
        <f t="shared" si="2"/>
        <v>10.35</v>
      </c>
      <c r="I28" s="3" t="s">
        <v>15</v>
      </c>
      <c r="K28" s="7">
        <f t="shared" si="0"/>
        <v>102.3</v>
      </c>
      <c r="M28" s="3" t="s">
        <v>15</v>
      </c>
      <c r="T28" s="7"/>
      <c r="U28" s="7"/>
      <c r="X28" s="1"/>
      <c r="Z28" s="1"/>
      <c r="AA28" s="1"/>
      <c r="AB28" s="1"/>
      <c r="AC28" s="21"/>
      <c r="AD28" s="21"/>
      <c r="AE28" s="21"/>
      <c r="AF28" s="7"/>
      <c r="AG28" s="7"/>
      <c r="AH28" s="7"/>
      <c r="AI28" s="7" t="s">
        <v>29</v>
      </c>
      <c r="AP28" s="7"/>
    </row>
    <row r="29" spans="1:42" ht="15">
      <c r="A29" s="2" t="s">
        <v>10</v>
      </c>
      <c r="B29" s="8">
        <f>MAX(G4:G2001)</f>
        <v>0</v>
      </c>
      <c r="C29" s="8">
        <f>MAX(S4:S1001)</f>
        <v>0</v>
      </c>
      <c r="D29" s="3" t="s">
        <v>15</v>
      </c>
      <c r="F29" s="3"/>
      <c r="H29" s="7">
        <f t="shared" si="2"/>
        <v>10.35</v>
      </c>
      <c r="I29" s="3" t="s">
        <v>15</v>
      </c>
      <c r="K29" s="7">
        <f t="shared" si="0"/>
        <v>102.3</v>
      </c>
      <c r="M29" s="3" t="s">
        <v>15</v>
      </c>
      <c r="T29" s="7"/>
      <c r="U29" s="7"/>
      <c r="X29" s="1"/>
      <c r="Z29" s="1"/>
      <c r="AA29" s="1"/>
      <c r="AB29" s="1"/>
      <c r="AC29" s="21"/>
      <c r="AD29" s="21"/>
      <c r="AE29" s="21"/>
      <c r="AF29" s="7"/>
      <c r="AG29" s="7"/>
      <c r="AH29" s="7"/>
      <c r="AI29" s="7" t="s">
        <v>29</v>
      </c>
      <c r="AP29" s="7"/>
    </row>
    <row r="30" spans="1:42" ht="15">
      <c r="A30" s="2" t="s">
        <v>11</v>
      </c>
      <c r="B30" s="8">
        <f>MIN(G4:G2001)</f>
        <v>0</v>
      </c>
      <c r="C30" s="8">
        <f>MIN(S4:S2001)</f>
        <v>0</v>
      </c>
      <c r="D30" s="3" t="s">
        <v>15</v>
      </c>
      <c r="F30" s="3"/>
      <c r="H30" s="7">
        <f t="shared" si="2"/>
        <v>10.35</v>
      </c>
      <c r="I30" s="3" t="s">
        <v>15</v>
      </c>
      <c r="K30" s="7">
        <f t="shared" si="0"/>
        <v>102.3</v>
      </c>
      <c r="M30" s="3" t="s">
        <v>15</v>
      </c>
      <c r="T30" s="7"/>
      <c r="U30" s="7"/>
      <c r="X30" s="1"/>
      <c r="Z30" s="1"/>
      <c r="AA30" s="1"/>
      <c r="AB30" s="1"/>
      <c r="AC30" s="21"/>
      <c r="AD30" s="21"/>
      <c r="AE30" s="21"/>
      <c r="AF30" s="7"/>
      <c r="AG30" s="7"/>
      <c r="AH30" s="7"/>
      <c r="AI30" s="7" t="s">
        <v>29</v>
      </c>
      <c r="AP30" s="7"/>
    </row>
    <row r="31" spans="4:42" ht="15">
      <c r="D31" s="3" t="s">
        <v>15</v>
      </c>
      <c r="F31" s="3"/>
      <c r="H31" s="7">
        <f t="shared" si="2"/>
        <v>10.35</v>
      </c>
      <c r="I31" s="3" t="s">
        <v>15</v>
      </c>
      <c r="K31" s="7">
        <f t="shared" si="0"/>
        <v>102.3</v>
      </c>
      <c r="M31" s="3" t="s">
        <v>15</v>
      </c>
      <c r="T31" s="7"/>
      <c r="U31" s="7"/>
      <c r="X31" s="1"/>
      <c r="Z31" s="1"/>
      <c r="AA31" s="1"/>
      <c r="AB31" s="1"/>
      <c r="AC31" s="21"/>
      <c r="AD31" s="21"/>
      <c r="AE31" s="21"/>
      <c r="AF31" s="7"/>
      <c r="AG31" s="7"/>
      <c r="AH31" s="7"/>
      <c r="AI31" s="7" t="s">
        <v>29</v>
      </c>
      <c r="AP31" s="7"/>
    </row>
    <row r="32" spans="1:35" ht="15.75">
      <c r="A32" s="26" t="s">
        <v>13</v>
      </c>
      <c r="B32" s="8"/>
      <c r="C32" s="8"/>
      <c r="D32" s="3" t="s">
        <v>15</v>
      </c>
      <c r="F32" s="3"/>
      <c r="H32" s="7">
        <f t="shared" si="2"/>
        <v>10.35</v>
      </c>
      <c r="I32" s="3" t="s">
        <v>15</v>
      </c>
      <c r="K32" s="7">
        <f t="shared" si="0"/>
        <v>102.3</v>
      </c>
      <c r="M32" s="3" t="s">
        <v>15</v>
      </c>
      <c r="T32" s="7"/>
      <c r="U32" s="7"/>
      <c r="X32" s="1"/>
      <c r="Z32" s="1"/>
      <c r="AA32" s="1"/>
      <c r="AB32" s="1"/>
      <c r="AC32" s="21"/>
      <c r="AD32" s="21"/>
      <c r="AE32" s="21"/>
      <c r="AF32" s="7"/>
      <c r="AG32" s="7"/>
      <c r="AH32" s="7"/>
      <c r="AI32" s="7" t="s">
        <v>29</v>
      </c>
    </row>
    <row r="33" spans="1:35" ht="15">
      <c r="A33" s="2" t="s">
        <v>6</v>
      </c>
      <c r="B33" s="38">
        <f>COUNT(J4:J2001)</f>
        <v>0</v>
      </c>
      <c r="C33" s="38">
        <f>COUNT(K4:K2001)</f>
        <v>592</v>
      </c>
      <c r="D33" s="3" t="s">
        <v>15</v>
      </c>
      <c r="F33" s="3"/>
      <c r="H33" s="7">
        <f t="shared" si="2"/>
        <v>10.35</v>
      </c>
      <c r="I33" s="3" t="s">
        <v>15</v>
      </c>
      <c r="K33" s="7">
        <f t="shared" si="0"/>
        <v>102.3</v>
      </c>
      <c r="M33" s="3" t="s">
        <v>15</v>
      </c>
      <c r="U33" s="7"/>
      <c r="AI33" s="7" t="s">
        <v>29</v>
      </c>
    </row>
    <row r="34" spans="1:35" ht="15">
      <c r="A34" s="2" t="s">
        <v>7</v>
      </c>
      <c r="B34" s="8" t="e">
        <f>AVERAGE(J4:J2001)</f>
        <v>#DIV/0!</v>
      </c>
      <c r="C34" s="8">
        <f>AVERAGE(K4:K2001)</f>
        <v>102.30000000000105</v>
      </c>
      <c r="D34" s="3" t="s">
        <v>15</v>
      </c>
      <c r="F34" s="3"/>
      <c r="H34" s="7">
        <f t="shared" si="2"/>
        <v>10.35</v>
      </c>
      <c r="I34" s="3" t="s">
        <v>15</v>
      </c>
      <c r="K34" s="7">
        <f t="shared" si="0"/>
        <v>102.3</v>
      </c>
      <c r="M34" s="3" t="s">
        <v>15</v>
      </c>
      <c r="AI34" s="4" t="s">
        <v>29</v>
      </c>
    </row>
    <row r="35" spans="1:35" ht="15">
      <c r="A35" s="2" t="s">
        <v>8</v>
      </c>
      <c r="B35" s="8" t="e">
        <f>SQRT(COUNT(J4:J2001)/(COUNT(J4:J2001)-1))*STDEVP(J4:J2001)</f>
        <v>#DIV/0!</v>
      </c>
      <c r="C35" s="8">
        <f>SQRT(COUNT(K4:K2001)/(COUNT(K4:K2001)-1))*STDEVP(K4:K2001)</f>
        <v>0</v>
      </c>
      <c r="D35" s="3" t="s">
        <v>15</v>
      </c>
      <c r="F35" s="3"/>
      <c r="H35" s="7">
        <f t="shared" si="2"/>
        <v>10.35</v>
      </c>
      <c r="I35" s="3" t="s">
        <v>15</v>
      </c>
      <c r="K35" s="7">
        <f t="shared" si="0"/>
        <v>102.3</v>
      </c>
      <c r="M35" s="3" t="s">
        <v>15</v>
      </c>
      <c r="AI35" s="4" t="s">
        <v>29</v>
      </c>
    </row>
    <row r="36" spans="1:35" ht="15">
      <c r="A36" s="2" t="s">
        <v>9</v>
      </c>
      <c r="B36" s="8" t="e">
        <f>100*(SUM(B35)/SUM(B34))</f>
        <v>#DIV/0!</v>
      </c>
      <c r="C36" s="8">
        <f>100*(SUM(C35)/SUM(C34))</f>
        <v>0</v>
      </c>
      <c r="D36" s="3" t="s">
        <v>15</v>
      </c>
      <c r="F36" s="3"/>
      <c r="H36" s="7">
        <f t="shared" si="2"/>
        <v>10.35</v>
      </c>
      <c r="I36" s="3" t="s">
        <v>15</v>
      </c>
      <c r="K36" s="7">
        <f aca="true" t="shared" si="7" ref="K36:K67">(80.14*J36)+102.3</f>
        <v>102.3</v>
      </c>
      <c r="M36" s="3" t="s">
        <v>15</v>
      </c>
      <c r="AI36" s="4" t="s">
        <v>29</v>
      </c>
    </row>
    <row r="37" spans="1:35" ht="15">
      <c r="A37" s="2" t="s">
        <v>10</v>
      </c>
      <c r="B37" s="8">
        <f>MAX(J4:J2001)</f>
        <v>0</v>
      </c>
      <c r="C37" s="8">
        <f>MAX(K4:K2001)</f>
        <v>102.3</v>
      </c>
      <c r="D37" s="3" t="s">
        <v>15</v>
      </c>
      <c r="F37" s="3"/>
      <c r="H37" s="7">
        <f t="shared" si="2"/>
        <v>10.35</v>
      </c>
      <c r="I37" s="3" t="s">
        <v>15</v>
      </c>
      <c r="K37" s="7">
        <f t="shared" si="7"/>
        <v>102.3</v>
      </c>
      <c r="M37" s="3" t="s">
        <v>15</v>
      </c>
      <c r="AI37" s="4" t="s">
        <v>29</v>
      </c>
    </row>
    <row r="38" spans="1:35" ht="15">
      <c r="A38" s="2" t="s">
        <v>11</v>
      </c>
      <c r="B38" s="8">
        <f>MIN(J4:J2001)</f>
        <v>0</v>
      </c>
      <c r="C38" s="8">
        <f>MIN(K4:K2001)</f>
        <v>102.3</v>
      </c>
      <c r="D38" s="3" t="s">
        <v>15</v>
      </c>
      <c r="F38" s="3"/>
      <c r="H38" s="7">
        <f t="shared" si="2"/>
        <v>10.35</v>
      </c>
      <c r="I38" s="3" t="s">
        <v>15</v>
      </c>
      <c r="K38" s="7">
        <f t="shared" si="7"/>
        <v>102.3</v>
      </c>
      <c r="M38" s="3" t="s">
        <v>15</v>
      </c>
      <c r="AI38" s="4" t="s">
        <v>29</v>
      </c>
    </row>
    <row r="39" spans="4:35" ht="15">
      <c r="D39" s="3" t="s">
        <v>15</v>
      </c>
      <c r="F39" s="3"/>
      <c r="H39" s="7">
        <f t="shared" si="2"/>
        <v>10.35</v>
      </c>
      <c r="I39" s="3" t="s">
        <v>15</v>
      </c>
      <c r="K39" s="7">
        <f t="shared" si="7"/>
        <v>102.3</v>
      </c>
      <c r="M39" s="3" t="s">
        <v>15</v>
      </c>
      <c r="AI39" s="4" t="s">
        <v>29</v>
      </c>
    </row>
    <row r="40" spans="1:35" ht="15.75">
      <c r="A40" s="26" t="s">
        <v>14</v>
      </c>
      <c r="B40" s="8"/>
      <c r="C40" s="8"/>
      <c r="D40" s="3" t="s">
        <v>15</v>
      </c>
      <c r="F40" s="3"/>
      <c r="H40" s="7">
        <f t="shared" si="2"/>
        <v>10.35</v>
      </c>
      <c r="I40" s="3" t="s">
        <v>15</v>
      </c>
      <c r="K40" s="7">
        <f t="shared" si="7"/>
        <v>102.3</v>
      </c>
      <c r="M40" s="3" t="s">
        <v>15</v>
      </c>
      <c r="AI40" s="4" t="s">
        <v>29</v>
      </c>
    </row>
    <row r="41" spans="1:35" ht="15">
      <c r="A41" s="2" t="s">
        <v>6</v>
      </c>
      <c r="B41" s="38">
        <f>COUNT(N4:N2049)</f>
        <v>0</v>
      </c>
      <c r="C41" s="8" t="s">
        <v>45</v>
      </c>
      <c r="D41" s="3" t="s">
        <v>15</v>
      </c>
      <c r="F41" s="3"/>
      <c r="H41" s="7">
        <f t="shared" si="2"/>
        <v>10.35</v>
      </c>
      <c r="I41" s="3" t="s">
        <v>15</v>
      </c>
      <c r="K41" s="7">
        <f t="shared" si="7"/>
        <v>102.3</v>
      </c>
      <c r="M41" s="3" t="s">
        <v>15</v>
      </c>
      <c r="W41" s="7"/>
      <c r="AI41" s="4" t="s">
        <v>29</v>
      </c>
    </row>
    <row r="42" spans="1:35" ht="15">
      <c r="A42" s="2" t="s">
        <v>7</v>
      </c>
      <c r="B42" s="8" t="e">
        <f>AVERAGE(N4:N2049)</f>
        <v>#DIV/0!</v>
      </c>
      <c r="C42" s="8"/>
      <c r="D42" s="3" t="s">
        <v>15</v>
      </c>
      <c r="F42" s="3"/>
      <c r="H42" s="7">
        <f t="shared" si="2"/>
        <v>10.35</v>
      </c>
      <c r="I42" s="3" t="s">
        <v>15</v>
      </c>
      <c r="K42" s="7">
        <f t="shared" si="7"/>
        <v>102.3</v>
      </c>
      <c r="M42" s="3" t="s">
        <v>15</v>
      </c>
      <c r="AI42" s="4" t="s">
        <v>29</v>
      </c>
    </row>
    <row r="43" spans="1:35" ht="15">
      <c r="A43" s="2" t="s">
        <v>8</v>
      </c>
      <c r="B43" s="8" t="e">
        <f>SQRT(COUNT(N4:N2049)/(COUNT(N4:N2049)-1))*STDEVP(N4:N2049)</f>
        <v>#DIV/0!</v>
      </c>
      <c r="C43" s="8"/>
      <c r="D43" s="3" t="s">
        <v>15</v>
      </c>
      <c r="F43" s="3"/>
      <c r="H43" s="7">
        <f t="shared" si="2"/>
        <v>10.35</v>
      </c>
      <c r="I43" s="3" t="s">
        <v>15</v>
      </c>
      <c r="K43" s="7">
        <f t="shared" si="7"/>
        <v>102.3</v>
      </c>
      <c r="M43" s="3" t="s">
        <v>15</v>
      </c>
      <c r="AI43" s="4" t="s">
        <v>29</v>
      </c>
    </row>
    <row r="44" spans="1:35" ht="15">
      <c r="A44" s="2" t="s">
        <v>9</v>
      </c>
      <c r="B44" s="8" t="e">
        <f>100*(SUM(B43)/SUM(B42))</f>
        <v>#DIV/0!</v>
      </c>
      <c r="C44" s="8"/>
      <c r="D44" s="3" t="s">
        <v>15</v>
      </c>
      <c r="F44" s="3"/>
      <c r="G44" s="7"/>
      <c r="H44" s="7">
        <f t="shared" si="2"/>
        <v>10.35</v>
      </c>
      <c r="I44" s="3" t="s">
        <v>15</v>
      </c>
      <c r="K44" s="7">
        <f t="shared" si="7"/>
        <v>102.3</v>
      </c>
      <c r="M44" s="3" t="s">
        <v>15</v>
      </c>
      <c r="AI44" s="4" t="s">
        <v>29</v>
      </c>
    </row>
    <row r="45" spans="1:35" ht="15">
      <c r="A45" s="2" t="s">
        <v>10</v>
      </c>
      <c r="B45" s="8">
        <f>MAX(N4:N2049)</f>
        <v>0</v>
      </c>
      <c r="C45" s="8"/>
      <c r="D45" s="3" t="s">
        <v>15</v>
      </c>
      <c r="F45" s="3"/>
      <c r="H45" s="7">
        <f t="shared" si="2"/>
        <v>10.35</v>
      </c>
      <c r="I45" s="3" t="s">
        <v>15</v>
      </c>
      <c r="K45" s="7">
        <f t="shared" si="7"/>
        <v>102.3</v>
      </c>
      <c r="M45" s="3" t="s">
        <v>15</v>
      </c>
      <c r="AI45" s="4" t="s">
        <v>29</v>
      </c>
    </row>
    <row r="46" spans="1:35" ht="15">
      <c r="A46" s="2" t="s">
        <v>11</v>
      </c>
      <c r="B46" s="8">
        <f>MIN(N4:N2049)</f>
        <v>0</v>
      </c>
      <c r="C46" s="8"/>
      <c r="D46" s="3" t="s">
        <v>15</v>
      </c>
      <c r="F46" s="3"/>
      <c r="G46" s="7"/>
      <c r="H46" s="7">
        <f t="shared" si="2"/>
        <v>10.35</v>
      </c>
      <c r="I46" s="3" t="s">
        <v>15</v>
      </c>
      <c r="K46" s="7">
        <f t="shared" si="7"/>
        <v>102.3</v>
      </c>
      <c r="M46" s="3" t="s">
        <v>15</v>
      </c>
      <c r="AI46" s="4" t="s">
        <v>29</v>
      </c>
    </row>
    <row r="47" spans="4:35" ht="15">
      <c r="D47" s="3" t="s">
        <v>15</v>
      </c>
      <c r="F47" s="3"/>
      <c r="H47" s="7">
        <f t="shared" si="2"/>
        <v>10.35</v>
      </c>
      <c r="I47" s="3" t="s">
        <v>15</v>
      </c>
      <c r="K47" s="7">
        <f t="shared" si="7"/>
        <v>102.3</v>
      </c>
      <c r="M47" s="3" t="s">
        <v>15</v>
      </c>
      <c r="AI47" s="4" t="s">
        <v>29</v>
      </c>
    </row>
    <row r="48" spans="1:35" ht="15.75">
      <c r="A48" s="27" t="s">
        <v>33</v>
      </c>
      <c r="D48" s="3" t="s">
        <v>15</v>
      </c>
      <c r="F48" s="3"/>
      <c r="H48" s="7">
        <f t="shared" si="2"/>
        <v>10.35</v>
      </c>
      <c r="I48" s="3" t="s">
        <v>15</v>
      </c>
      <c r="K48" s="7">
        <f t="shared" si="7"/>
        <v>102.3</v>
      </c>
      <c r="M48" s="3" t="s">
        <v>15</v>
      </c>
      <c r="AI48" s="4" t="s">
        <v>29</v>
      </c>
    </row>
    <row r="49" spans="1:35" ht="15">
      <c r="A49" s="2" t="s">
        <v>6</v>
      </c>
      <c r="B49" s="38">
        <f>COUNT(AJ4:AJ2058)</f>
        <v>0</v>
      </c>
      <c r="C49" s="8" t="s">
        <v>44</v>
      </c>
      <c r="D49" s="3" t="s">
        <v>15</v>
      </c>
      <c r="F49" s="3"/>
      <c r="H49" s="7">
        <f t="shared" si="2"/>
        <v>10.35</v>
      </c>
      <c r="I49" s="3" t="s">
        <v>15</v>
      </c>
      <c r="K49" s="7">
        <f t="shared" si="7"/>
        <v>102.3</v>
      </c>
      <c r="M49" s="3" t="s">
        <v>15</v>
      </c>
      <c r="AI49" s="4" t="s">
        <v>29</v>
      </c>
    </row>
    <row r="50" spans="1:35" ht="15">
      <c r="A50" s="2" t="s">
        <v>7</v>
      </c>
      <c r="B50" s="8" t="e">
        <f>AVERAGE(AJ4:AJ2058)</f>
        <v>#DIV/0!</v>
      </c>
      <c r="C50" s="8"/>
      <c r="D50" s="3" t="s">
        <v>15</v>
      </c>
      <c r="F50" s="3"/>
      <c r="H50" s="7">
        <f t="shared" si="2"/>
        <v>10.35</v>
      </c>
      <c r="I50" s="3" t="s">
        <v>15</v>
      </c>
      <c r="K50" s="7">
        <f t="shared" si="7"/>
        <v>102.3</v>
      </c>
      <c r="M50" s="3" t="s">
        <v>15</v>
      </c>
      <c r="AI50" s="4" t="s">
        <v>29</v>
      </c>
    </row>
    <row r="51" spans="1:35" ht="15">
      <c r="A51" s="2" t="s">
        <v>8</v>
      </c>
      <c r="B51" s="8" t="e">
        <f>SQRT(COUNT(AJ4:AJ2058)/(COUNT(AJ4:AJ2058)-1))*STDEVP(AJ4:AJ2058)</f>
        <v>#DIV/0!</v>
      </c>
      <c r="C51" s="8"/>
      <c r="D51" s="3" t="s">
        <v>15</v>
      </c>
      <c r="F51" s="3"/>
      <c r="H51" s="7">
        <f t="shared" si="2"/>
        <v>10.35</v>
      </c>
      <c r="I51" s="3" t="s">
        <v>15</v>
      </c>
      <c r="K51" s="7">
        <f t="shared" si="7"/>
        <v>102.3</v>
      </c>
      <c r="M51" s="3" t="s">
        <v>15</v>
      </c>
      <c r="AI51" s="4" t="s">
        <v>29</v>
      </c>
    </row>
    <row r="52" spans="1:35" ht="15">
      <c r="A52" s="2" t="s">
        <v>9</v>
      </c>
      <c r="B52" s="8" t="e">
        <f>100*(SUM(B51)/SUM(B50))</f>
        <v>#DIV/0!</v>
      </c>
      <c r="C52" s="8"/>
      <c r="D52" s="3" t="s">
        <v>15</v>
      </c>
      <c r="F52" s="3"/>
      <c r="H52" s="7">
        <f t="shared" si="2"/>
        <v>10.35</v>
      </c>
      <c r="I52" s="3" t="s">
        <v>15</v>
      </c>
      <c r="K52" s="7">
        <f t="shared" si="7"/>
        <v>102.3</v>
      </c>
      <c r="M52" s="3" t="s">
        <v>15</v>
      </c>
      <c r="AI52" s="4" t="s">
        <v>29</v>
      </c>
    </row>
    <row r="53" spans="1:35" ht="15">
      <c r="A53" s="2" t="s">
        <v>10</v>
      </c>
      <c r="B53" s="8">
        <f>MAX(AJ4:AJ2058)</f>
        <v>0</v>
      </c>
      <c r="C53" s="8"/>
      <c r="D53" s="3" t="s">
        <v>15</v>
      </c>
      <c r="F53" s="3"/>
      <c r="G53" s="7"/>
      <c r="H53" s="7">
        <f t="shared" si="2"/>
        <v>10.35</v>
      </c>
      <c r="I53" s="3" t="s">
        <v>15</v>
      </c>
      <c r="K53" s="7">
        <f t="shared" si="7"/>
        <v>102.3</v>
      </c>
      <c r="M53" s="3" t="s">
        <v>15</v>
      </c>
      <c r="AI53" s="4" t="s">
        <v>29</v>
      </c>
    </row>
    <row r="54" spans="1:35" ht="15">
      <c r="A54" s="2" t="s">
        <v>11</v>
      </c>
      <c r="B54" s="8">
        <f>MIN(AJ4:AJ2058)</f>
        <v>0</v>
      </c>
      <c r="C54" s="8"/>
      <c r="D54" s="3" t="s">
        <v>15</v>
      </c>
      <c r="F54" s="3"/>
      <c r="H54" s="7">
        <f t="shared" si="2"/>
        <v>10.35</v>
      </c>
      <c r="I54" s="3" t="s">
        <v>15</v>
      </c>
      <c r="K54" s="7">
        <f t="shared" si="7"/>
        <v>102.3</v>
      </c>
      <c r="M54" s="3" t="s">
        <v>15</v>
      </c>
      <c r="AI54" s="4" t="s">
        <v>29</v>
      </c>
    </row>
    <row r="55" spans="4:35" ht="15">
      <c r="D55" s="3" t="s">
        <v>15</v>
      </c>
      <c r="F55" s="3"/>
      <c r="H55" s="7">
        <f t="shared" si="2"/>
        <v>10.35</v>
      </c>
      <c r="I55" s="3" t="s">
        <v>15</v>
      </c>
      <c r="K55" s="7">
        <f t="shared" si="7"/>
        <v>102.3</v>
      </c>
      <c r="M55" s="3" t="s">
        <v>15</v>
      </c>
      <c r="AI55" s="4" t="s">
        <v>29</v>
      </c>
    </row>
    <row r="56" spans="1:35" ht="15.75">
      <c r="A56" s="27" t="s">
        <v>34</v>
      </c>
      <c r="D56" s="3" t="s">
        <v>15</v>
      </c>
      <c r="F56" s="3"/>
      <c r="H56" s="7">
        <f t="shared" si="2"/>
        <v>10.35</v>
      </c>
      <c r="I56" s="3" t="s">
        <v>15</v>
      </c>
      <c r="K56" s="7">
        <f t="shared" si="7"/>
        <v>102.3</v>
      </c>
      <c r="M56" s="3" t="s">
        <v>15</v>
      </c>
      <c r="AI56" s="4" t="s">
        <v>29</v>
      </c>
    </row>
    <row r="57" spans="1:35" ht="15">
      <c r="A57" s="2" t="s">
        <v>6</v>
      </c>
      <c r="B57" s="38">
        <f>COUNT(AN4:AN2066)</f>
        <v>0</v>
      </c>
      <c r="C57" s="38">
        <f>COUNT(AO4:AO2066)</f>
        <v>24</v>
      </c>
      <c r="D57" s="3" t="s">
        <v>15</v>
      </c>
      <c r="F57" s="3"/>
      <c r="H57" s="7">
        <f t="shared" si="2"/>
        <v>10.35</v>
      </c>
      <c r="I57" s="3" t="s">
        <v>15</v>
      </c>
      <c r="K57" s="7">
        <f t="shared" si="7"/>
        <v>102.3</v>
      </c>
      <c r="M57" s="3" t="s">
        <v>15</v>
      </c>
      <c r="AI57" s="4" t="s">
        <v>29</v>
      </c>
    </row>
    <row r="58" spans="1:35" ht="15">
      <c r="A58" s="2" t="s">
        <v>7</v>
      </c>
      <c r="B58" s="8" t="e">
        <f>AVERAGE(AN4:AN2066)</f>
        <v>#DIV/0!</v>
      </c>
      <c r="C58" s="8">
        <f>AVERAGE(AO4:AO2066)</f>
        <v>132.77741666666665</v>
      </c>
      <c r="D58" s="3" t="s">
        <v>15</v>
      </c>
      <c r="F58" s="3"/>
      <c r="H58" s="7">
        <f t="shared" si="2"/>
        <v>10.35</v>
      </c>
      <c r="I58" s="3" t="s">
        <v>15</v>
      </c>
      <c r="K58" s="7">
        <f t="shared" si="7"/>
        <v>102.3</v>
      </c>
      <c r="M58" s="3" t="s">
        <v>15</v>
      </c>
      <c r="AI58" s="4" t="s">
        <v>29</v>
      </c>
    </row>
    <row r="59" spans="1:35" ht="15">
      <c r="A59" s="2" t="s">
        <v>8</v>
      </c>
      <c r="B59" s="8" t="e">
        <f>SQRT(COUNT(AN4:AN2066)/(COUNT(AN4:AN2066)-1))*STDEVP(AN4:AN2066)</f>
        <v>#DIV/0!</v>
      </c>
      <c r="C59" s="8">
        <f>SQRT(COUNT(AO4:AO2066)/(COUNT(AO4:AO2066)-1))*STDEVP(AO4:AO2066)</f>
        <v>176.05666701425054</v>
      </c>
      <c r="D59" s="3" t="s">
        <v>15</v>
      </c>
      <c r="F59" s="3"/>
      <c r="G59" s="7"/>
      <c r="H59" s="7">
        <f t="shared" si="2"/>
        <v>10.35</v>
      </c>
      <c r="I59" s="3" t="s">
        <v>15</v>
      </c>
      <c r="K59" s="7">
        <f t="shared" si="7"/>
        <v>102.3</v>
      </c>
      <c r="M59" s="3" t="s">
        <v>15</v>
      </c>
      <c r="AI59" s="4" t="s">
        <v>29</v>
      </c>
    </row>
    <row r="60" spans="1:35" ht="15">
      <c r="A60" s="2" t="s">
        <v>9</v>
      </c>
      <c r="B60" s="8" t="e">
        <f>100*(SUM(B59)/SUM(B58))</f>
        <v>#DIV/0!</v>
      </c>
      <c r="C60" s="8">
        <f>100*(SUM(C59)/SUM(C58))</f>
        <v>132.59533995621786</v>
      </c>
      <c r="D60" s="3" t="s">
        <v>15</v>
      </c>
      <c r="F60" s="3"/>
      <c r="H60" s="7">
        <f t="shared" si="2"/>
        <v>10.35</v>
      </c>
      <c r="I60" s="3" t="s">
        <v>15</v>
      </c>
      <c r="K60" s="7">
        <f t="shared" si="7"/>
        <v>102.3</v>
      </c>
      <c r="M60" s="3" t="s">
        <v>15</v>
      </c>
      <c r="AI60" s="4" t="s">
        <v>29</v>
      </c>
    </row>
    <row r="61" spans="1:35" ht="15">
      <c r="A61" s="2" t="s">
        <v>10</v>
      </c>
      <c r="B61" s="8">
        <f>MAX(AN4:AN2066)</f>
        <v>0</v>
      </c>
      <c r="C61" s="8">
        <f>MAX(AO4:AO2066)</f>
        <v>959.3380000000001</v>
      </c>
      <c r="D61" s="3" t="s">
        <v>15</v>
      </c>
      <c r="F61" s="3"/>
      <c r="H61" s="7">
        <f t="shared" si="2"/>
        <v>10.35</v>
      </c>
      <c r="I61" s="3" t="s">
        <v>15</v>
      </c>
      <c r="K61" s="7">
        <f t="shared" si="7"/>
        <v>102.3</v>
      </c>
      <c r="M61" s="3" t="s">
        <v>15</v>
      </c>
      <c r="AI61" s="4" t="s">
        <v>29</v>
      </c>
    </row>
    <row r="62" spans="1:35" ht="15">
      <c r="A62" s="2" t="s">
        <v>11</v>
      </c>
      <c r="B62" s="8">
        <f>MIN(AN4:AN2066)</f>
        <v>0</v>
      </c>
      <c r="C62" s="8">
        <f>MIN(AO4:AO2066)</f>
        <v>96.84</v>
      </c>
      <c r="D62" s="3" t="s">
        <v>15</v>
      </c>
      <c r="F62" s="3"/>
      <c r="G62" s="7"/>
      <c r="H62" s="7">
        <f t="shared" si="2"/>
        <v>10.35</v>
      </c>
      <c r="I62" s="3" t="s">
        <v>15</v>
      </c>
      <c r="K62" s="7">
        <f t="shared" si="7"/>
        <v>102.3</v>
      </c>
      <c r="M62" s="3" t="s">
        <v>15</v>
      </c>
      <c r="AI62" s="4" t="s">
        <v>29</v>
      </c>
    </row>
    <row r="63" spans="4:35" ht="15">
      <c r="D63" s="3" t="s">
        <v>15</v>
      </c>
      <c r="F63" s="3"/>
      <c r="H63" s="7">
        <f t="shared" si="2"/>
        <v>10.35</v>
      </c>
      <c r="I63" s="3" t="s">
        <v>15</v>
      </c>
      <c r="K63" s="7">
        <f t="shared" si="7"/>
        <v>102.3</v>
      </c>
      <c r="M63" s="3" t="s">
        <v>15</v>
      </c>
      <c r="AI63" s="4" t="s">
        <v>29</v>
      </c>
    </row>
    <row r="64" spans="4:35" ht="15">
      <c r="D64" s="3" t="s">
        <v>15</v>
      </c>
      <c r="F64" s="3"/>
      <c r="H64" s="7">
        <f t="shared" si="2"/>
        <v>10.35</v>
      </c>
      <c r="I64" s="3" t="s">
        <v>15</v>
      </c>
      <c r="K64" s="7">
        <f t="shared" si="7"/>
        <v>102.3</v>
      </c>
      <c r="M64" s="3" t="s">
        <v>15</v>
      </c>
      <c r="AI64" s="4" t="s">
        <v>29</v>
      </c>
    </row>
    <row r="65" spans="4:35" ht="15">
      <c r="D65" s="3" t="s">
        <v>15</v>
      </c>
      <c r="F65" s="3"/>
      <c r="G65" s="7"/>
      <c r="H65" s="7">
        <f t="shared" si="2"/>
        <v>10.35</v>
      </c>
      <c r="I65" s="3" t="s">
        <v>15</v>
      </c>
      <c r="K65" s="7">
        <f t="shared" si="7"/>
        <v>102.3</v>
      </c>
      <c r="M65" s="3" t="s">
        <v>15</v>
      </c>
      <c r="AI65" s="4" t="s">
        <v>29</v>
      </c>
    </row>
    <row r="66" spans="4:35" ht="15">
      <c r="D66" s="3" t="s">
        <v>15</v>
      </c>
      <c r="F66" s="3"/>
      <c r="H66" s="7">
        <f t="shared" si="2"/>
        <v>10.35</v>
      </c>
      <c r="I66" s="3" t="s">
        <v>15</v>
      </c>
      <c r="K66" s="7">
        <f t="shared" si="7"/>
        <v>102.3</v>
      </c>
      <c r="M66" s="3" t="s">
        <v>15</v>
      </c>
      <c r="AI66" s="4" t="s">
        <v>29</v>
      </c>
    </row>
    <row r="67" spans="4:35" ht="15">
      <c r="D67" s="3" t="s">
        <v>15</v>
      </c>
      <c r="F67" s="3"/>
      <c r="G67" s="7"/>
      <c r="H67" s="7">
        <f t="shared" si="2"/>
        <v>10.35</v>
      </c>
      <c r="I67" s="3" t="s">
        <v>15</v>
      </c>
      <c r="K67" s="7">
        <f t="shared" si="7"/>
        <v>102.3</v>
      </c>
      <c r="M67" s="3" t="s">
        <v>15</v>
      </c>
      <c r="AI67" s="4" t="s">
        <v>29</v>
      </c>
    </row>
    <row r="68" spans="4:35" ht="15">
      <c r="D68" s="3" t="s">
        <v>15</v>
      </c>
      <c r="F68" s="3"/>
      <c r="H68" s="7">
        <f aca="true" t="shared" si="8" ref="H68:H131">(60.83*G68)+10.35</f>
        <v>10.35</v>
      </c>
      <c r="I68" s="3" t="s">
        <v>15</v>
      </c>
      <c r="K68" s="7">
        <f>(80.14*J68)+102.3</f>
        <v>102.3</v>
      </c>
      <c r="M68" s="3" t="s">
        <v>15</v>
      </c>
      <c r="AI68" s="4" t="s">
        <v>29</v>
      </c>
    </row>
    <row r="69" spans="4:35" ht="15">
      <c r="D69" s="3" t="s">
        <v>15</v>
      </c>
      <c r="F69" s="3"/>
      <c r="G69" s="7"/>
      <c r="H69" s="7">
        <f t="shared" si="8"/>
        <v>10.35</v>
      </c>
      <c r="I69" s="3" t="s">
        <v>15</v>
      </c>
      <c r="K69" s="7">
        <f>(80.14*J72)+102.3</f>
        <v>102.3</v>
      </c>
      <c r="M69" s="3" t="s">
        <v>15</v>
      </c>
      <c r="AI69" s="4" t="s">
        <v>29</v>
      </c>
    </row>
    <row r="70" spans="4:35" ht="15">
      <c r="D70" s="3" t="s">
        <v>15</v>
      </c>
      <c r="F70" s="3"/>
      <c r="H70" s="7">
        <f t="shared" si="8"/>
        <v>10.35</v>
      </c>
      <c r="I70" s="3" t="s">
        <v>15</v>
      </c>
      <c r="K70" s="7">
        <f>(80.14*J73)+102.3</f>
        <v>102.3</v>
      </c>
      <c r="M70" s="3" t="s">
        <v>15</v>
      </c>
      <c r="AI70" s="4" t="s">
        <v>29</v>
      </c>
    </row>
    <row r="71" spans="4:35" ht="15">
      <c r="D71" s="3" t="s">
        <v>15</v>
      </c>
      <c r="F71" s="3"/>
      <c r="H71" s="7">
        <f t="shared" si="8"/>
        <v>10.35</v>
      </c>
      <c r="I71" s="3" t="s">
        <v>15</v>
      </c>
      <c r="K71" s="7">
        <f>(80.14*J74)+102.3</f>
        <v>102.3</v>
      </c>
      <c r="M71" s="3" t="s">
        <v>15</v>
      </c>
      <c r="AI71" s="4" t="s">
        <v>29</v>
      </c>
    </row>
    <row r="72" spans="4:37" ht="15">
      <c r="D72" s="3" t="s">
        <v>15</v>
      </c>
      <c r="F72" s="3"/>
      <c r="G72" s="7"/>
      <c r="H72" s="7">
        <f t="shared" si="8"/>
        <v>10.35</v>
      </c>
      <c r="I72" s="3" t="s">
        <v>15</v>
      </c>
      <c r="K72" s="7">
        <f>(80.14*J75)+102.3</f>
        <v>102.3</v>
      </c>
      <c r="M72" s="3" t="s">
        <v>15</v>
      </c>
      <c r="AI72" s="4" t="s">
        <v>29</v>
      </c>
      <c r="AK72" s="9"/>
    </row>
    <row r="73" spans="4:35" ht="15">
      <c r="D73" s="3" t="s">
        <v>15</v>
      </c>
      <c r="F73" s="3"/>
      <c r="H73" s="7">
        <f t="shared" si="8"/>
        <v>10.35</v>
      </c>
      <c r="I73" s="3" t="s">
        <v>15</v>
      </c>
      <c r="K73" s="7">
        <f>(80.14*J73)+102.3</f>
        <v>102.3</v>
      </c>
      <c r="M73" s="3" t="s">
        <v>15</v>
      </c>
      <c r="AI73" s="4" t="s">
        <v>29</v>
      </c>
    </row>
    <row r="74" spans="4:35" ht="15">
      <c r="D74" s="3" t="s">
        <v>15</v>
      </c>
      <c r="F74" s="3"/>
      <c r="H74" s="7">
        <f t="shared" si="8"/>
        <v>10.35</v>
      </c>
      <c r="I74" s="3" t="s">
        <v>15</v>
      </c>
      <c r="K74" s="7">
        <f aca="true" t="shared" si="9" ref="K74:K107">(80.14*J74)+102.3</f>
        <v>102.3</v>
      </c>
      <c r="M74" s="3" t="s">
        <v>15</v>
      </c>
      <c r="AI74" s="4" t="s">
        <v>29</v>
      </c>
    </row>
    <row r="75" spans="4:35" ht="15">
      <c r="D75" s="3" t="s">
        <v>15</v>
      </c>
      <c r="F75" s="3"/>
      <c r="H75" s="7">
        <f t="shared" si="8"/>
        <v>10.35</v>
      </c>
      <c r="I75" s="3" t="s">
        <v>15</v>
      </c>
      <c r="K75" s="7">
        <f t="shared" si="9"/>
        <v>102.3</v>
      </c>
      <c r="M75" s="3" t="s">
        <v>15</v>
      </c>
      <c r="AI75" s="4" t="s">
        <v>29</v>
      </c>
    </row>
    <row r="76" spans="4:35" ht="15">
      <c r="D76" s="3" t="s">
        <v>15</v>
      </c>
      <c r="F76" s="3"/>
      <c r="G76" s="7"/>
      <c r="H76" s="7">
        <f t="shared" si="8"/>
        <v>10.35</v>
      </c>
      <c r="I76" s="3" t="s">
        <v>15</v>
      </c>
      <c r="K76" s="7">
        <f t="shared" si="9"/>
        <v>102.3</v>
      </c>
      <c r="M76" s="3" t="s">
        <v>15</v>
      </c>
      <c r="AI76" s="4" t="s">
        <v>29</v>
      </c>
    </row>
    <row r="77" spans="4:35" ht="15">
      <c r="D77" s="3" t="s">
        <v>15</v>
      </c>
      <c r="F77" s="3"/>
      <c r="H77" s="7">
        <f t="shared" si="8"/>
        <v>10.35</v>
      </c>
      <c r="I77" s="3" t="s">
        <v>15</v>
      </c>
      <c r="K77" s="7">
        <f t="shared" si="9"/>
        <v>102.3</v>
      </c>
      <c r="M77" s="3" t="s">
        <v>15</v>
      </c>
      <c r="AI77" s="4" t="s">
        <v>29</v>
      </c>
    </row>
    <row r="78" spans="4:35" ht="15">
      <c r="D78" s="3" t="s">
        <v>15</v>
      </c>
      <c r="F78" s="3"/>
      <c r="H78" s="7">
        <f t="shared" si="8"/>
        <v>10.35</v>
      </c>
      <c r="I78" s="3" t="s">
        <v>15</v>
      </c>
      <c r="K78" s="7">
        <f t="shared" si="9"/>
        <v>102.3</v>
      </c>
      <c r="M78" s="3" t="s">
        <v>15</v>
      </c>
      <c r="AI78" s="4" t="s">
        <v>29</v>
      </c>
    </row>
    <row r="79" spans="4:35" ht="15">
      <c r="D79" s="3" t="s">
        <v>15</v>
      </c>
      <c r="F79" s="3"/>
      <c r="H79" s="7">
        <f t="shared" si="8"/>
        <v>10.35</v>
      </c>
      <c r="I79" s="3" t="s">
        <v>15</v>
      </c>
      <c r="K79" s="7">
        <f t="shared" si="9"/>
        <v>102.3</v>
      </c>
      <c r="M79" s="3" t="s">
        <v>15</v>
      </c>
      <c r="AI79" s="4" t="s">
        <v>29</v>
      </c>
    </row>
    <row r="80" spans="4:35" ht="15">
      <c r="D80" s="3" t="s">
        <v>15</v>
      </c>
      <c r="F80" s="3"/>
      <c r="H80" s="7">
        <f t="shared" si="8"/>
        <v>10.35</v>
      </c>
      <c r="I80" s="3" t="s">
        <v>15</v>
      </c>
      <c r="K80" s="7">
        <f t="shared" si="9"/>
        <v>102.3</v>
      </c>
      <c r="M80" s="3" t="s">
        <v>15</v>
      </c>
      <c r="AI80" s="4" t="s">
        <v>29</v>
      </c>
    </row>
    <row r="81" spans="4:35" ht="15">
      <c r="D81" s="3" t="s">
        <v>15</v>
      </c>
      <c r="F81" s="3"/>
      <c r="H81" s="7">
        <f t="shared" si="8"/>
        <v>10.35</v>
      </c>
      <c r="I81" s="3" t="s">
        <v>15</v>
      </c>
      <c r="K81" s="7">
        <f t="shared" si="9"/>
        <v>102.3</v>
      </c>
      <c r="M81" s="3" t="s">
        <v>15</v>
      </c>
      <c r="AI81" s="4" t="s">
        <v>29</v>
      </c>
    </row>
    <row r="82" spans="4:35" ht="15">
      <c r="D82" s="3" t="s">
        <v>15</v>
      </c>
      <c r="F82" s="3"/>
      <c r="H82" s="7">
        <f t="shared" si="8"/>
        <v>10.35</v>
      </c>
      <c r="I82" s="3" t="s">
        <v>15</v>
      </c>
      <c r="K82" s="7">
        <f t="shared" si="9"/>
        <v>102.3</v>
      </c>
      <c r="M82" s="3" t="s">
        <v>15</v>
      </c>
      <c r="AI82" s="4" t="s">
        <v>29</v>
      </c>
    </row>
    <row r="83" spans="4:35" ht="15">
      <c r="D83" s="3" t="s">
        <v>15</v>
      </c>
      <c r="F83" s="3"/>
      <c r="H83" s="7">
        <f t="shared" si="8"/>
        <v>10.35</v>
      </c>
      <c r="I83" s="3" t="s">
        <v>15</v>
      </c>
      <c r="K83" s="7">
        <f t="shared" si="9"/>
        <v>102.3</v>
      </c>
      <c r="M83" s="3" t="s">
        <v>15</v>
      </c>
      <c r="AI83" s="4" t="s">
        <v>29</v>
      </c>
    </row>
    <row r="84" spans="4:35" ht="15">
      <c r="D84" s="3" t="s">
        <v>15</v>
      </c>
      <c r="F84" s="3"/>
      <c r="H84" s="7">
        <f t="shared" si="8"/>
        <v>10.35</v>
      </c>
      <c r="I84" s="3" t="s">
        <v>15</v>
      </c>
      <c r="K84" s="7">
        <f t="shared" si="9"/>
        <v>102.3</v>
      </c>
      <c r="M84" s="3" t="s">
        <v>15</v>
      </c>
      <c r="AI84" s="4" t="s">
        <v>29</v>
      </c>
    </row>
    <row r="85" spans="4:35" ht="15">
      <c r="D85" s="3" t="s">
        <v>15</v>
      </c>
      <c r="F85" s="3"/>
      <c r="H85" s="7">
        <f t="shared" si="8"/>
        <v>10.35</v>
      </c>
      <c r="I85" s="3" t="s">
        <v>15</v>
      </c>
      <c r="K85" s="7">
        <f t="shared" si="9"/>
        <v>102.3</v>
      </c>
      <c r="M85" s="3" t="s">
        <v>15</v>
      </c>
      <c r="AI85" s="4" t="s">
        <v>29</v>
      </c>
    </row>
    <row r="86" spans="4:35" ht="15">
      <c r="D86" s="3" t="s">
        <v>15</v>
      </c>
      <c r="F86" s="3"/>
      <c r="H86" s="7">
        <f t="shared" si="8"/>
        <v>10.35</v>
      </c>
      <c r="I86" s="3" t="s">
        <v>15</v>
      </c>
      <c r="K86" s="7">
        <f t="shared" si="9"/>
        <v>102.3</v>
      </c>
      <c r="M86" s="3" t="s">
        <v>15</v>
      </c>
      <c r="AI86" s="4" t="s">
        <v>29</v>
      </c>
    </row>
    <row r="87" spans="4:35" ht="15">
      <c r="D87" s="3" t="s">
        <v>15</v>
      </c>
      <c r="F87" s="3"/>
      <c r="H87" s="7">
        <f t="shared" si="8"/>
        <v>10.35</v>
      </c>
      <c r="I87" s="3" t="s">
        <v>15</v>
      </c>
      <c r="K87" s="7">
        <f t="shared" si="9"/>
        <v>102.3</v>
      </c>
      <c r="M87" s="3" t="s">
        <v>15</v>
      </c>
      <c r="AI87" s="4" t="s">
        <v>29</v>
      </c>
    </row>
    <row r="88" spans="4:35" ht="15">
      <c r="D88" s="3" t="s">
        <v>15</v>
      </c>
      <c r="F88" s="3"/>
      <c r="H88" s="7">
        <f t="shared" si="8"/>
        <v>10.35</v>
      </c>
      <c r="I88" s="3" t="s">
        <v>15</v>
      </c>
      <c r="K88" s="7">
        <f t="shared" si="9"/>
        <v>102.3</v>
      </c>
      <c r="M88" s="3" t="s">
        <v>15</v>
      </c>
      <c r="AI88" s="4" t="s">
        <v>29</v>
      </c>
    </row>
    <row r="89" spans="4:35" ht="15">
      <c r="D89" s="3" t="s">
        <v>15</v>
      </c>
      <c r="F89" s="3"/>
      <c r="H89" s="7">
        <f t="shared" si="8"/>
        <v>10.35</v>
      </c>
      <c r="I89" s="3" t="s">
        <v>15</v>
      </c>
      <c r="K89" s="7">
        <f t="shared" si="9"/>
        <v>102.3</v>
      </c>
      <c r="M89" s="3" t="s">
        <v>15</v>
      </c>
      <c r="AI89" s="4" t="s">
        <v>29</v>
      </c>
    </row>
    <row r="90" spans="4:35" ht="15">
      <c r="D90" s="3" t="s">
        <v>15</v>
      </c>
      <c r="F90" s="3"/>
      <c r="H90" s="7">
        <f t="shared" si="8"/>
        <v>10.35</v>
      </c>
      <c r="I90" s="3" t="s">
        <v>15</v>
      </c>
      <c r="K90" s="7">
        <f t="shared" si="9"/>
        <v>102.3</v>
      </c>
      <c r="M90" s="3" t="s">
        <v>15</v>
      </c>
      <c r="AI90" s="4" t="s">
        <v>29</v>
      </c>
    </row>
    <row r="91" spans="4:35" ht="15">
      <c r="D91" s="3" t="s">
        <v>15</v>
      </c>
      <c r="F91" s="3"/>
      <c r="H91" s="7">
        <f t="shared" si="8"/>
        <v>10.35</v>
      </c>
      <c r="I91" s="3" t="s">
        <v>15</v>
      </c>
      <c r="K91" s="7">
        <f t="shared" si="9"/>
        <v>102.3</v>
      </c>
      <c r="M91" s="3" t="s">
        <v>15</v>
      </c>
      <c r="AI91" s="4" t="s">
        <v>29</v>
      </c>
    </row>
    <row r="92" spans="4:35" ht="15">
      <c r="D92" s="3" t="s">
        <v>15</v>
      </c>
      <c r="F92" s="3"/>
      <c r="H92" s="7">
        <f t="shared" si="8"/>
        <v>10.35</v>
      </c>
      <c r="I92" s="3" t="s">
        <v>15</v>
      </c>
      <c r="K92" s="7">
        <f t="shared" si="9"/>
        <v>102.3</v>
      </c>
      <c r="M92" s="3" t="s">
        <v>15</v>
      </c>
      <c r="AI92" s="4" t="s">
        <v>29</v>
      </c>
    </row>
    <row r="93" spans="4:35" ht="15">
      <c r="D93" s="3" t="s">
        <v>15</v>
      </c>
      <c r="F93" s="3"/>
      <c r="H93" s="7">
        <f t="shared" si="8"/>
        <v>10.35</v>
      </c>
      <c r="I93" s="3" t="s">
        <v>15</v>
      </c>
      <c r="K93" s="7">
        <f t="shared" si="9"/>
        <v>102.3</v>
      </c>
      <c r="M93" s="3" t="s">
        <v>15</v>
      </c>
      <c r="AI93" s="4" t="s">
        <v>29</v>
      </c>
    </row>
    <row r="94" spans="4:35" ht="15">
      <c r="D94" s="3" t="s">
        <v>15</v>
      </c>
      <c r="F94" s="3"/>
      <c r="H94" s="7">
        <f t="shared" si="8"/>
        <v>10.35</v>
      </c>
      <c r="I94" s="3" t="s">
        <v>15</v>
      </c>
      <c r="K94" s="7">
        <f t="shared" si="9"/>
        <v>102.3</v>
      </c>
      <c r="M94" s="3" t="s">
        <v>15</v>
      </c>
      <c r="AI94" s="4" t="s">
        <v>29</v>
      </c>
    </row>
    <row r="95" spans="4:35" ht="15">
      <c r="D95" s="3" t="s">
        <v>15</v>
      </c>
      <c r="F95" s="3"/>
      <c r="H95" s="7">
        <f t="shared" si="8"/>
        <v>10.35</v>
      </c>
      <c r="I95" s="3" t="s">
        <v>15</v>
      </c>
      <c r="K95" s="7">
        <f t="shared" si="9"/>
        <v>102.3</v>
      </c>
      <c r="M95" s="3" t="s">
        <v>15</v>
      </c>
      <c r="AI95" s="4" t="s">
        <v>29</v>
      </c>
    </row>
    <row r="96" spans="4:35" ht="15">
      <c r="D96" s="3" t="s">
        <v>15</v>
      </c>
      <c r="F96" s="3"/>
      <c r="H96" s="7">
        <f t="shared" si="8"/>
        <v>10.35</v>
      </c>
      <c r="I96" s="3" t="s">
        <v>15</v>
      </c>
      <c r="K96" s="7">
        <f t="shared" si="9"/>
        <v>102.3</v>
      </c>
      <c r="M96" s="3" t="s">
        <v>15</v>
      </c>
      <c r="AI96" s="4" t="s">
        <v>29</v>
      </c>
    </row>
    <row r="97" spans="4:35" ht="15">
      <c r="D97" s="3" t="s">
        <v>15</v>
      </c>
      <c r="F97" s="3"/>
      <c r="H97" s="7">
        <f t="shared" si="8"/>
        <v>10.35</v>
      </c>
      <c r="I97" s="3" t="s">
        <v>15</v>
      </c>
      <c r="K97" s="7">
        <f t="shared" si="9"/>
        <v>102.3</v>
      </c>
      <c r="M97" s="3" t="s">
        <v>15</v>
      </c>
      <c r="AI97" s="4" t="s">
        <v>29</v>
      </c>
    </row>
    <row r="98" spans="4:35" ht="15">
      <c r="D98" s="3" t="s">
        <v>15</v>
      </c>
      <c r="F98" s="3"/>
      <c r="G98" s="7"/>
      <c r="H98" s="7">
        <f t="shared" si="8"/>
        <v>10.35</v>
      </c>
      <c r="I98" s="3" t="s">
        <v>15</v>
      </c>
      <c r="K98" s="7">
        <f t="shared" si="9"/>
        <v>102.3</v>
      </c>
      <c r="M98" s="3" t="s">
        <v>15</v>
      </c>
      <c r="AI98" s="4" t="s">
        <v>29</v>
      </c>
    </row>
    <row r="99" spans="4:35" ht="15">
      <c r="D99" s="3" t="s">
        <v>15</v>
      </c>
      <c r="F99" s="3"/>
      <c r="H99" s="7">
        <f t="shared" si="8"/>
        <v>10.35</v>
      </c>
      <c r="I99" s="3" t="s">
        <v>15</v>
      </c>
      <c r="K99" s="7">
        <f t="shared" si="9"/>
        <v>102.3</v>
      </c>
      <c r="M99" s="3" t="s">
        <v>15</v>
      </c>
      <c r="AI99" s="4" t="s">
        <v>29</v>
      </c>
    </row>
    <row r="100" spans="4:35" ht="15">
      <c r="D100" s="3" t="s">
        <v>15</v>
      </c>
      <c r="F100" s="3"/>
      <c r="H100" s="7">
        <f t="shared" si="8"/>
        <v>10.35</v>
      </c>
      <c r="I100" s="3" t="s">
        <v>15</v>
      </c>
      <c r="K100" s="7">
        <f t="shared" si="9"/>
        <v>102.3</v>
      </c>
      <c r="M100" s="3" t="s">
        <v>15</v>
      </c>
      <c r="AI100" s="4" t="s">
        <v>29</v>
      </c>
    </row>
    <row r="101" spans="4:35" ht="15">
      <c r="D101" s="3" t="s">
        <v>15</v>
      </c>
      <c r="F101" s="3"/>
      <c r="H101" s="7">
        <f t="shared" si="8"/>
        <v>10.35</v>
      </c>
      <c r="I101" s="3" t="s">
        <v>15</v>
      </c>
      <c r="K101" s="7">
        <f t="shared" si="9"/>
        <v>102.3</v>
      </c>
      <c r="M101" s="3" t="s">
        <v>15</v>
      </c>
      <c r="AI101" s="4" t="s">
        <v>29</v>
      </c>
    </row>
    <row r="102" spans="4:35" ht="15">
      <c r="D102" s="3" t="s">
        <v>15</v>
      </c>
      <c r="F102" s="3"/>
      <c r="H102" s="7">
        <f t="shared" si="8"/>
        <v>10.35</v>
      </c>
      <c r="I102" s="3" t="s">
        <v>15</v>
      </c>
      <c r="K102" s="7">
        <f t="shared" si="9"/>
        <v>102.3</v>
      </c>
      <c r="M102" s="3" t="s">
        <v>15</v>
      </c>
      <c r="AI102" s="4" t="s">
        <v>29</v>
      </c>
    </row>
    <row r="103" spans="4:35" ht="15">
      <c r="D103" s="3" t="s">
        <v>15</v>
      </c>
      <c r="F103" s="3"/>
      <c r="H103" s="7">
        <f t="shared" si="8"/>
        <v>10.35</v>
      </c>
      <c r="I103" s="3" t="s">
        <v>15</v>
      </c>
      <c r="K103" s="7">
        <f t="shared" si="9"/>
        <v>102.3</v>
      </c>
      <c r="M103" s="3" t="s">
        <v>15</v>
      </c>
      <c r="W103" s="7"/>
      <c r="AI103" s="4" t="s">
        <v>29</v>
      </c>
    </row>
    <row r="104" spans="4:35" ht="15">
      <c r="D104" s="3" t="s">
        <v>15</v>
      </c>
      <c r="F104" s="3"/>
      <c r="H104" s="7">
        <f t="shared" si="8"/>
        <v>10.35</v>
      </c>
      <c r="I104" s="3" t="s">
        <v>15</v>
      </c>
      <c r="K104" s="7">
        <f t="shared" si="9"/>
        <v>102.3</v>
      </c>
      <c r="M104" s="3" t="s">
        <v>15</v>
      </c>
      <c r="AI104" s="4" t="s">
        <v>29</v>
      </c>
    </row>
    <row r="105" spans="4:35" ht="15">
      <c r="D105" s="3" t="s">
        <v>15</v>
      </c>
      <c r="F105" s="3"/>
      <c r="H105" s="7">
        <f t="shared" si="8"/>
        <v>10.35</v>
      </c>
      <c r="I105" s="3" t="s">
        <v>15</v>
      </c>
      <c r="K105" s="7">
        <f t="shared" si="9"/>
        <v>102.3</v>
      </c>
      <c r="M105" s="3" t="s">
        <v>15</v>
      </c>
      <c r="AI105" s="4" t="s">
        <v>29</v>
      </c>
    </row>
    <row r="106" spans="4:35" ht="15">
      <c r="D106" s="3" t="s">
        <v>15</v>
      </c>
      <c r="F106" s="3"/>
      <c r="H106" s="7">
        <f t="shared" si="8"/>
        <v>10.35</v>
      </c>
      <c r="I106" s="3" t="s">
        <v>15</v>
      </c>
      <c r="K106" s="7">
        <f t="shared" si="9"/>
        <v>102.3</v>
      </c>
      <c r="M106" s="3" t="s">
        <v>15</v>
      </c>
      <c r="AI106" s="4" t="s">
        <v>29</v>
      </c>
    </row>
    <row r="107" spans="4:35" ht="15">
      <c r="D107" s="3" t="s">
        <v>15</v>
      </c>
      <c r="F107" s="3"/>
      <c r="H107" s="7">
        <f t="shared" si="8"/>
        <v>10.35</v>
      </c>
      <c r="I107" s="3" t="s">
        <v>15</v>
      </c>
      <c r="K107" s="7">
        <f t="shared" si="9"/>
        <v>102.3</v>
      </c>
      <c r="M107" s="3" t="s">
        <v>15</v>
      </c>
      <c r="AI107" s="4" t="s">
        <v>29</v>
      </c>
    </row>
    <row r="108" spans="4:35" ht="15">
      <c r="D108" s="3" t="s">
        <v>15</v>
      </c>
      <c r="F108" s="3"/>
      <c r="H108" s="7">
        <f t="shared" si="8"/>
        <v>10.35</v>
      </c>
      <c r="I108" s="3" t="s">
        <v>15</v>
      </c>
      <c r="K108" s="7">
        <f aca="true" t="shared" si="10" ref="K108:K139">(80.14*J108)+102.3</f>
        <v>102.3</v>
      </c>
      <c r="M108" s="3" t="s">
        <v>15</v>
      </c>
      <c r="AI108" s="4" t="s">
        <v>29</v>
      </c>
    </row>
    <row r="109" spans="4:35" ht="15">
      <c r="D109" s="3" t="s">
        <v>15</v>
      </c>
      <c r="F109" s="3"/>
      <c r="H109" s="7">
        <f t="shared" si="8"/>
        <v>10.35</v>
      </c>
      <c r="I109" s="3" t="s">
        <v>15</v>
      </c>
      <c r="K109" s="7">
        <f t="shared" si="10"/>
        <v>102.3</v>
      </c>
      <c r="M109" s="3" t="s">
        <v>15</v>
      </c>
      <c r="AI109" s="4" t="s">
        <v>29</v>
      </c>
    </row>
    <row r="110" spans="4:35" ht="15">
      <c r="D110" s="3" t="s">
        <v>15</v>
      </c>
      <c r="F110" s="3"/>
      <c r="H110" s="7">
        <f t="shared" si="8"/>
        <v>10.35</v>
      </c>
      <c r="I110" s="3" t="s">
        <v>15</v>
      </c>
      <c r="K110" s="7">
        <f t="shared" si="10"/>
        <v>102.3</v>
      </c>
      <c r="M110" s="3" t="s">
        <v>15</v>
      </c>
      <c r="AI110" s="4" t="s">
        <v>29</v>
      </c>
    </row>
    <row r="111" spans="4:35" ht="15">
      <c r="D111" s="3" t="s">
        <v>15</v>
      </c>
      <c r="F111" s="3"/>
      <c r="G111" s="7"/>
      <c r="H111" s="7">
        <f t="shared" si="8"/>
        <v>10.35</v>
      </c>
      <c r="I111" s="3" t="s">
        <v>15</v>
      </c>
      <c r="K111" s="7">
        <f t="shared" si="10"/>
        <v>102.3</v>
      </c>
      <c r="M111" s="3" t="s">
        <v>15</v>
      </c>
      <c r="AI111" s="4" t="s">
        <v>29</v>
      </c>
    </row>
    <row r="112" spans="4:35" ht="15">
      <c r="D112" s="3" t="s">
        <v>15</v>
      </c>
      <c r="F112" s="3"/>
      <c r="H112" s="7">
        <f t="shared" si="8"/>
        <v>10.35</v>
      </c>
      <c r="I112" s="3" t="s">
        <v>15</v>
      </c>
      <c r="K112" s="7">
        <f t="shared" si="10"/>
        <v>102.3</v>
      </c>
      <c r="M112" s="3" t="s">
        <v>15</v>
      </c>
      <c r="AI112" s="4" t="s">
        <v>29</v>
      </c>
    </row>
    <row r="113" spans="4:35" ht="15">
      <c r="D113" s="3" t="s">
        <v>15</v>
      </c>
      <c r="F113" s="3"/>
      <c r="H113" s="7">
        <f t="shared" si="8"/>
        <v>10.35</v>
      </c>
      <c r="I113" s="3" t="s">
        <v>15</v>
      </c>
      <c r="K113" s="7">
        <f t="shared" si="10"/>
        <v>102.3</v>
      </c>
      <c r="M113" s="3" t="s">
        <v>15</v>
      </c>
      <c r="AI113" s="4" t="s">
        <v>29</v>
      </c>
    </row>
    <row r="114" spans="4:35" ht="15">
      <c r="D114" s="3" t="s">
        <v>15</v>
      </c>
      <c r="F114" s="3"/>
      <c r="H114" s="7">
        <f t="shared" si="8"/>
        <v>10.35</v>
      </c>
      <c r="I114" s="3" t="s">
        <v>15</v>
      </c>
      <c r="K114" s="7">
        <f t="shared" si="10"/>
        <v>102.3</v>
      </c>
      <c r="M114" s="3" t="s">
        <v>15</v>
      </c>
      <c r="AI114" s="4" t="s">
        <v>29</v>
      </c>
    </row>
    <row r="115" spans="4:35" ht="15">
      <c r="D115" s="3" t="s">
        <v>15</v>
      </c>
      <c r="F115" s="3"/>
      <c r="H115" s="7">
        <f t="shared" si="8"/>
        <v>10.35</v>
      </c>
      <c r="I115" s="3" t="s">
        <v>15</v>
      </c>
      <c r="K115" s="7">
        <f t="shared" si="10"/>
        <v>102.3</v>
      </c>
      <c r="M115" s="3" t="s">
        <v>15</v>
      </c>
      <c r="AI115" s="4" t="s">
        <v>29</v>
      </c>
    </row>
    <row r="116" spans="4:35" ht="15">
      <c r="D116" s="3" t="s">
        <v>15</v>
      </c>
      <c r="F116" s="3"/>
      <c r="H116" s="7">
        <f t="shared" si="8"/>
        <v>10.35</v>
      </c>
      <c r="I116" s="3" t="s">
        <v>15</v>
      </c>
      <c r="K116" s="7">
        <f t="shared" si="10"/>
        <v>102.3</v>
      </c>
      <c r="M116" s="3" t="s">
        <v>15</v>
      </c>
      <c r="AI116" s="4" t="s">
        <v>29</v>
      </c>
    </row>
    <row r="117" spans="4:35" ht="15">
      <c r="D117" s="3" t="s">
        <v>15</v>
      </c>
      <c r="F117" s="3"/>
      <c r="H117" s="7">
        <f t="shared" si="8"/>
        <v>10.35</v>
      </c>
      <c r="I117" s="3" t="s">
        <v>15</v>
      </c>
      <c r="K117" s="7">
        <f t="shared" si="10"/>
        <v>102.3</v>
      </c>
      <c r="M117" s="3" t="s">
        <v>15</v>
      </c>
      <c r="AI117" s="4" t="s">
        <v>29</v>
      </c>
    </row>
    <row r="118" spans="4:35" ht="15">
      <c r="D118" s="3" t="s">
        <v>15</v>
      </c>
      <c r="F118" s="3"/>
      <c r="H118" s="7">
        <f t="shared" si="8"/>
        <v>10.35</v>
      </c>
      <c r="I118" s="3" t="s">
        <v>15</v>
      </c>
      <c r="K118" s="7">
        <f t="shared" si="10"/>
        <v>102.3</v>
      </c>
      <c r="M118" s="3" t="s">
        <v>15</v>
      </c>
      <c r="AI118" s="4" t="s">
        <v>29</v>
      </c>
    </row>
    <row r="119" spans="4:35" ht="15">
      <c r="D119" s="3" t="s">
        <v>15</v>
      </c>
      <c r="F119" s="3"/>
      <c r="H119" s="7">
        <f t="shared" si="8"/>
        <v>10.35</v>
      </c>
      <c r="I119" s="3" t="s">
        <v>15</v>
      </c>
      <c r="K119" s="7">
        <f t="shared" si="10"/>
        <v>102.3</v>
      </c>
      <c r="M119" s="3" t="s">
        <v>15</v>
      </c>
      <c r="AI119" s="4" t="s">
        <v>29</v>
      </c>
    </row>
    <row r="120" spans="4:35" ht="15">
      <c r="D120" s="3" t="s">
        <v>15</v>
      </c>
      <c r="F120" s="3"/>
      <c r="G120" s="7"/>
      <c r="H120" s="7">
        <f t="shared" si="8"/>
        <v>10.35</v>
      </c>
      <c r="I120" s="3" t="s">
        <v>15</v>
      </c>
      <c r="K120" s="7">
        <f t="shared" si="10"/>
        <v>102.3</v>
      </c>
      <c r="M120" s="3" t="s">
        <v>15</v>
      </c>
      <c r="AI120" s="4" t="s">
        <v>29</v>
      </c>
    </row>
    <row r="121" spans="4:35" ht="15">
      <c r="D121" s="3" t="s">
        <v>15</v>
      </c>
      <c r="F121" s="3"/>
      <c r="G121" s="7"/>
      <c r="H121" s="7">
        <f t="shared" si="8"/>
        <v>10.35</v>
      </c>
      <c r="I121" s="3" t="s">
        <v>15</v>
      </c>
      <c r="K121" s="7">
        <f t="shared" si="10"/>
        <v>102.3</v>
      </c>
      <c r="M121" s="3" t="s">
        <v>15</v>
      </c>
      <c r="AI121" s="4" t="s">
        <v>29</v>
      </c>
    </row>
    <row r="122" spans="4:35" ht="15">
      <c r="D122" s="3" t="s">
        <v>15</v>
      </c>
      <c r="F122" s="3"/>
      <c r="H122" s="7">
        <f t="shared" si="8"/>
        <v>10.35</v>
      </c>
      <c r="I122" s="3" t="s">
        <v>15</v>
      </c>
      <c r="K122" s="7">
        <f t="shared" si="10"/>
        <v>102.3</v>
      </c>
      <c r="M122" s="3" t="s">
        <v>15</v>
      </c>
      <c r="AI122" s="4" t="s">
        <v>29</v>
      </c>
    </row>
    <row r="123" spans="4:35" ht="15">
      <c r="D123" s="3" t="s">
        <v>15</v>
      </c>
      <c r="F123" s="3"/>
      <c r="H123" s="7">
        <f t="shared" si="8"/>
        <v>10.35</v>
      </c>
      <c r="I123" s="3" t="s">
        <v>15</v>
      </c>
      <c r="K123" s="7">
        <f t="shared" si="10"/>
        <v>102.3</v>
      </c>
      <c r="M123" s="3" t="s">
        <v>15</v>
      </c>
      <c r="AI123" s="4" t="s">
        <v>29</v>
      </c>
    </row>
    <row r="124" spans="4:35" ht="15">
      <c r="D124" s="3" t="s">
        <v>15</v>
      </c>
      <c r="F124" s="3"/>
      <c r="H124" s="7">
        <f t="shared" si="8"/>
        <v>10.35</v>
      </c>
      <c r="I124" s="3" t="s">
        <v>15</v>
      </c>
      <c r="K124" s="7">
        <f t="shared" si="10"/>
        <v>102.3</v>
      </c>
      <c r="M124" s="3" t="s">
        <v>15</v>
      </c>
      <c r="AI124" s="4" t="s">
        <v>29</v>
      </c>
    </row>
    <row r="125" spans="4:35" ht="15">
      <c r="D125" s="3" t="s">
        <v>15</v>
      </c>
      <c r="F125" s="3"/>
      <c r="H125" s="7">
        <f t="shared" si="8"/>
        <v>10.35</v>
      </c>
      <c r="I125" s="3" t="s">
        <v>15</v>
      </c>
      <c r="K125" s="7">
        <f t="shared" si="10"/>
        <v>102.3</v>
      </c>
      <c r="M125" s="3" t="s">
        <v>15</v>
      </c>
      <c r="AI125" s="4" t="s">
        <v>29</v>
      </c>
    </row>
    <row r="126" spans="4:35" ht="15">
      <c r="D126" s="3" t="s">
        <v>15</v>
      </c>
      <c r="F126" s="3"/>
      <c r="H126" s="7">
        <f t="shared" si="8"/>
        <v>10.35</v>
      </c>
      <c r="I126" s="3" t="s">
        <v>15</v>
      </c>
      <c r="K126" s="7">
        <f t="shared" si="10"/>
        <v>102.3</v>
      </c>
      <c r="M126" s="3" t="s">
        <v>15</v>
      </c>
      <c r="AI126" s="4" t="s">
        <v>29</v>
      </c>
    </row>
    <row r="127" spans="4:35" ht="15">
      <c r="D127" s="3" t="s">
        <v>15</v>
      </c>
      <c r="F127" s="3"/>
      <c r="H127" s="7">
        <f t="shared" si="8"/>
        <v>10.35</v>
      </c>
      <c r="I127" s="3" t="s">
        <v>15</v>
      </c>
      <c r="K127" s="7">
        <f t="shared" si="10"/>
        <v>102.3</v>
      </c>
      <c r="M127" s="3" t="s">
        <v>15</v>
      </c>
      <c r="AI127" s="4" t="s">
        <v>29</v>
      </c>
    </row>
    <row r="128" spans="4:35" ht="15">
      <c r="D128" s="3" t="s">
        <v>15</v>
      </c>
      <c r="F128" s="3"/>
      <c r="H128" s="7">
        <f t="shared" si="8"/>
        <v>10.35</v>
      </c>
      <c r="I128" s="3" t="s">
        <v>15</v>
      </c>
      <c r="K128" s="7">
        <f t="shared" si="10"/>
        <v>102.3</v>
      </c>
      <c r="M128" s="3" t="s">
        <v>15</v>
      </c>
      <c r="AI128" s="4" t="s">
        <v>29</v>
      </c>
    </row>
    <row r="129" spans="4:35" ht="15">
      <c r="D129" s="3" t="s">
        <v>15</v>
      </c>
      <c r="F129" s="3"/>
      <c r="H129" s="7">
        <f t="shared" si="8"/>
        <v>10.35</v>
      </c>
      <c r="I129" s="3" t="s">
        <v>15</v>
      </c>
      <c r="K129" s="7">
        <f t="shared" si="10"/>
        <v>102.3</v>
      </c>
      <c r="M129" s="3" t="s">
        <v>15</v>
      </c>
      <c r="AI129" s="4" t="s">
        <v>29</v>
      </c>
    </row>
    <row r="130" spans="4:35" ht="15">
      <c r="D130" s="3" t="s">
        <v>15</v>
      </c>
      <c r="F130" s="3"/>
      <c r="H130" s="7">
        <f t="shared" si="8"/>
        <v>10.35</v>
      </c>
      <c r="I130" s="3" t="s">
        <v>15</v>
      </c>
      <c r="K130" s="7">
        <f t="shared" si="10"/>
        <v>102.3</v>
      </c>
      <c r="M130" s="3" t="s">
        <v>15</v>
      </c>
      <c r="AI130" s="4" t="s">
        <v>29</v>
      </c>
    </row>
    <row r="131" spans="4:35" ht="15">
      <c r="D131" s="3" t="s">
        <v>15</v>
      </c>
      <c r="F131" s="3"/>
      <c r="G131" s="7"/>
      <c r="H131" s="7">
        <f t="shared" si="8"/>
        <v>10.35</v>
      </c>
      <c r="I131" s="3" t="s">
        <v>15</v>
      </c>
      <c r="K131" s="7">
        <f t="shared" si="10"/>
        <v>102.3</v>
      </c>
      <c r="M131" s="3" t="s">
        <v>15</v>
      </c>
      <c r="AI131" s="4" t="s">
        <v>29</v>
      </c>
    </row>
    <row r="132" spans="4:35" ht="15">
      <c r="D132" s="3" t="s">
        <v>15</v>
      </c>
      <c r="F132" s="3"/>
      <c r="H132" s="7">
        <f aca="true" t="shared" si="11" ref="H132:H195">(60.83*G132)+10.35</f>
        <v>10.35</v>
      </c>
      <c r="I132" s="3" t="s">
        <v>15</v>
      </c>
      <c r="K132" s="7">
        <f t="shared" si="10"/>
        <v>102.3</v>
      </c>
      <c r="M132" s="3" t="s">
        <v>15</v>
      </c>
      <c r="W132" s="7"/>
      <c r="AI132" s="4" t="s">
        <v>29</v>
      </c>
    </row>
    <row r="133" spans="4:35" ht="15">
      <c r="D133" s="3" t="s">
        <v>15</v>
      </c>
      <c r="F133" s="3"/>
      <c r="H133" s="7">
        <f t="shared" si="11"/>
        <v>10.35</v>
      </c>
      <c r="I133" s="3" t="s">
        <v>15</v>
      </c>
      <c r="K133" s="7">
        <f t="shared" si="10"/>
        <v>102.3</v>
      </c>
      <c r="M133" s="3" t="s">
        <v>15</v>
      </c>
      <c r="AI133" s="4" t="s">
        <v>29</v>
      </c>
    </row>
    <row r="134" spans="4:35" ht="15">
      <c r="D134" s="3" t="s">
        <v>15</v>
      </c>
      <c r="F134" s="3"/>
      <c r="H134" s="7">
        <f t="shared" si="11"/>
        <v>10.35</v>
      </c>
      <c r="I134" s="3" t="s">
        <v>15</v>
      </c>
      <c r="K134" s="7">
        <f t="shared" si="10"/>
        <v>102.3</v>
      </c>
      <c r="M134" s="3" t="s">
        <v>15</v>
      </c>
      <c r="AI134" s="4" t="s">
        <v>29</v>
      </c>
    </row>
    <row r="135" spans="4:35" ht="15">
      <c r="D135" s="3" t="s">
        <v>15</v>
      </c>
      <c r="F135" s="3"/>
      <c r="H135" s="7">
        <f t="shared" si="11"/>
        <v>10.35</v>
      </c>
      <c r="I135" s="3" t="s">
        <v>15</v>
      </c>
      <c r="K135" s="7">
        <f t="shared" si="10"/>
        <v>102.3</v>
      </c>
      <c r="M135" s="3" t="s">
        <v>15</v>
      </c>
      <c r="AI135" s="4" t="s">
        <v>29</v>
      </c>
    </row>
    <row r="136" spans="4:35" ht="15">
      <c r="D136" s="3" t="s">
        <v>15</v>
      </c>
      <c r="F136" s="3"/>
      <c r="G136" s="7"/>
      <c r="H136" s="7">
        <f t="shared" si="11"/>
        <v>10.35</v>
      </c>
      <c r="I136" s="3" t="s">
        <v>15</v>
      </c>
      <c r="K136" s="7">
        <f t="shared" si="10"/>
        <v>102.3</v>
      </c>
      <c r="M136" s="3" t="s">
        <v>15</v>
      </c>
      <c r="AI136" s="4" t="s">
        <v>29</v>
      </c>
    </row>
    <row r="137" spans="4:35" ht="15">
      <c r="D137" s="3" t="s">
        <v>15</v>
      </c>
      <c r="F137" s="3"/>
      <c r="H137" s="7">
        <f t="shared" si="11"/>
        <v>10.35</v>
      </c>
      <c r="I137" s="3" t="s">
        <v>15</v>
      </c>
      <c r="K137" s="7">
        <f t="shared" si="10"/>
        <v>102.3</v>
      </c>
      <c r="M137" s="3" t="s">
        <v>15</v>
      </c>
      <c r="AI137" s="4" t="s">
        <v>29</v>
      </c>
    </row>
    <row r="138" spans="4:35" ht="15">
      <c r="D138" s="3" t="s">
        <v>15</v>
      </c>
      <c r="F138" s="3"/>
      <c r="H138" s="7">
        <f t="shared" si="11"/>
        <v>10.35</v>
      </c>
      <c r="I138" s="3" t="s">
        <v>15</v>
      </c>
      <c r="K138" s="7">
        <f t="shared" si="10"/>
        <v>102.3</v>
      </c>
      <c r="M138" s="3" t="s">
        <v>15</v>
      </c>
      <c r="AI138" s="4" t="s">
        <v>29</v>
      </c>
    </row>
    <row r="139" spans="4:35" ht="15">
      <c r="D139" s="3" t="s">
        <v>15</v>
      </c>
      <c r="F139" s="3"/>
      <c r="H139" s="7">
        <f t="shared" si="11"/>
        <v>10.35</v>
      </c>
      <c r="I139" s="3" t="s">
        <v>15</v>
      </c>
      <c r="K139" s="7">
        <f t="shared" si="10"/>
        <v>102.3</v>
      </c>
      <c r="M139" s="3" t="s">
        <v>15</v>
      </c>
      <c r="AI139" s="4" t="s">
        <v>29</v>
      </c>
    </row>
    <row r="140" spans="4:35" ht="15">
      <c r="D140" s="3" t="s">
        <v>15</v>
      </c>
      <c r="F140" s="3"/>
      <c r="H140" s="7">
        <f t="shared" si="11"/>
        <v>10.35</v>
      </c>
      <c r="I140" s="3" t="s">
        <v>15</v>
      </c>
      <c r="K140" s="7">
        <f aca="true" t="shared" si="12" ref="K140:K203">(80.14*J140)+102.3</f>
        <v>102.3</v>
      </c>
      <c r="M140" s="3" t="s">
        <v>15</v>
      </c>
      <c r="AI140" s="4" t="s">
        <v>29</v>
      </c>
    </row>
    <row r="141" spans="4:35" ht="15">
      <c r="D141" s="3" t="s">
        <v>15</v>
      </c>
      <c r="F141" s="3"/>
      <c r="H141" s="7">
        <f t="shared" si="11"/>
        <v>10.35</v>
      </c>
      <c r="I141" s="3" t="s">
        <v>15</v>
      </c>
      <c r="K141" s="7">
        <f t="shared" si="12"/>
        <v>102.3</v>
      </c>
      <c r="M141" s="3" t="s">
        <v>15</v>
      </c>
      <c r="AI141" s="4" t="s">
        <v>29</v>
      </c>
    </row>
    <row r="142" spans="4:35" ht="15">
      <c r="D142" s="3" t="s">
        <v>15</v>
      </c>
      <c r="F142" s="3"/>
      <c r="H142" s="7">
        <f t="shared" si="11"/>
        <v>10.35</v>
      </c>
      <c r="I142" s="3" t="s">
        <v>15</v>
      </c>
      <c r="K142" s="7">
        <f t="shared" si="12"/>
        <v>102.3</v>
      </c>
      <c r="M142" s="3" t="s">
        <v>15</v>
      </c>
      <c r="AI142" s="4" t="s">
        <v>29</v>
      </c>
    </row>
    <row r="143" spans="4:35" ht="15">
      <c r="D143" s="3" t="s">
        <v>15</v>
      </c>
      <c r="F143" s="3"/>
      <c r="H143" s="7">
        <f t="shared" si="11"/>
        <v>10.35</v>
      </c>
      <c r="I143" s="3" t="s">
        <v>15</v>
      </c>
      <c r="K143" s="7">
        <f t="shared" si="12"/>
        <v>102.3</v>
      </c>
      <c r="M143" s="3" t="s">
        <v>15</v>
      </c>
      <c r="AI143" s="4" t="s">
        <v>29</v>
      </c>
    </row>
    <row r="144" spans="4:35" ht="15">
      <c r="D144" s="3" t="s">
        <v>15</v>
      </c>
      <c r="F144" s="3"/>
      <c r="H144" s="7">
        <f t="shared" si="11"/>
        <v>10.35</v>
      </c>
      <c r="I144" s="3" t="s">
        <v>15</v>
      </c>
      <c r="K144" s="7">
        <f t="shared" si="12"/>
        <v>102.3</v>
      </c>
      <c r="M144" s="3" t="s">
        <v>15</v>
      </c>
      <c r="AI144" s="4" t="s">
        <v>29</v>
      </c>
    </row>
    <row r="145" spans="4:35" ht="15">
      <c r="D145" s="3" t="s">
        <v>15</v>
      </c>
      <c r="F145" s="3"/>
      <c r="H145" s="7">
        <f t="shared" si="11"/>
        <v>10.35</v>
      </c>
      <c r="I145" s="3" t="s">
        <v>15</v>
      </c>
      <c r="K145" s="7">
        <f t="shared" si="12"/>
        <v>102.3</v>
      </c>
      <c r="M145" s="3" t="s">
        <v>15</v>
      </c>
      <c r="W145" s="7"/>
      <c r="AI145" s="4" t="s">
        <v>29</v>
      </c>
    </row>
    <row r="146" spans="4:35" ht="15">
      <c r="D146" s="3" t="s">
        <v>15</v>
      </c>
      <c r="F146" s="3"/>
      <c r="H146" s="7">
        <f t="shared" si="11"/>
        <v>10.35</v>
      </c>
      <c r="I146" s="3" t="s">
        <v>15</v>
      </c>
      <c r="K146" s="7">
        <f t="shared" si="12"/>
        <v>102.3</v>
      </c>
      <c r="M146" s="3" t="s">
        <v>15</v>
      </c>
      <c r="AI146" s="4" t="s">
        <v>29</v>
      </c>
    </row>
    <row r="147" spans="4:35" ht="15">
      <c r="D147" s="3" t="s">
        <v>15</v>
      </c>
      <c r="F147" s="3"/>
      <c r="H147" s="7">
        <f t="shared" si="11"/>
        <v>10.35</v>
      </c>
      <c r="I147" s="3" t="s">
        <v>15</v>
      </c>
      <c r="K147" s="7">
        <f t="shared" si="12"/>
        <v>102.3</v>
      </c>
      <c r="M147" s="3" t="s">
        <v>15</v>
      </c>
      <c r="AI147" s="4" t="s">
        <v>29</v>
      </c>
    </row>
    <row r="148" spans="4:35" ht="15">
      <c r="D148" s="3" t="s">
        <v>15</v>
      </c>
      <c r="F148" s="3"/>
      <c r="H148" s="7">
        <f t="shared" si="11"/>
        <v>10.35</v>
      </c>
      <c r="I148" s="3" t="s">
        <v>15</v>
      </c>
      <c r="K148" s="7">
        <f t="shared" si="12"/>
        <v>102.3</v>
      </c>
      <c r="M148" s="3" t="s">
        <v>15</v>
      </c>
      <c r="AI148" s="4" t="s">
        <v>29</v>
      </c>
    </row>
    <row r="149" spans="4:35" ht="15">
      <c r="D149" s="3" t="s">
        <v>15</v>
      </c>
      <c r="F149" s="3"/>
      <c r="H149" s="7">
        <f t="shared" si="11"/>
        <v>10.35</v>
      </c>
      <c r="I149" s="3" t="s">
        <v>15</v>
      </c>
      <c r="K149" s="7">
        <f t="shared" si="12"/>
        <v>102.3</v>
      </c>
      <c r="M149" s="3" t="s">
        <v>15</v>
      </c>
      <c r="AI149" s="4" t="s">
        <v>29</v>
      </c>
    </row>
    <row r="150" spans="4:35" ht="15">
      <c r="D150" s="3" t="s">
        <v>15</v>
      </c>
      <c r="F150" s="3"/>
      <c r="H150" s="7">
        <f t="shared" si="11"/>
        <v>10.35</v>
      </c>
      <c r="I150" s="3" t="s">
        <v>15</v>
      </c>
      <c r="K150" s="7">
        <f t="shared" si="12"/>
        <v>102.3</v>
      </c>
      <c r="M150" s="3" t="s">
        <v>15</v>
      </c>
      <c r="AI150" s="4" t="s">
        <v>29</v>
      </c>
    </row>
    <row r="151" spans="4:13" ht="15">
      <c r="D151" s="3" t="s">
        <v>15</v>
      </c>
      <c r="F151" s="3"/>
      <c r="H151" s="7">
        <f t="shared" si="11"/>
        <v>10.35</v>
      </c>
      <c r="I151" s="3" t="s">
        <v>15</v>
      </c>
      <c r="K151" s="7">
        <f t="shared" si="12"/>
        <v>102.3</v>
      </c>
      <c r="M151" s="3" t="s">
        <v>15</v>
      </c>
    </row>
    <row r="152" spans="4:13" ht="15">
      <c r="D152" s="3" t="s">
        <v>15</v>
      </c>
      <c r="F152" s="3"/>
      <c r="H152" s="7">
        <f t="shared" si="11"/>
        <v>10.35</v>
      </c>
      <c r="I152" s="3" t="s">
        <v>15</v>
      </c>
      <c r="K152" s="7">
        <f t="shared" si="12"/>
        <v>102.3</v>
      </c>
      <c r="M152" s="3" t="s">
        <v>15</v>
      </c>
    </row>
    <row r="153" spans="4:13" ht="15">
      <c r="D153" s="3" t="s">
        <v>15</v>
      </c>
      <c r="F153" s="3"/>
      <c r="H153" s="7">
        <f t="shared" si="11"/>
        <v>10.35</v>
      </c>
      <c r="I153" s="3" t="s">
        <v>15</v>
      </c>
      <c r="K153" s="7">
        <f t="shared" si="12"/>
        <v>102.3</v>
      </c>
      <c r="M153" s="3" t="s">
        <v>15</v>
      </c>
    </row>
    <row r="154" spans="4:13" ht="15">
      <c r="D154" s="3" t="s">
        <v>15</v>
      </c>
      <c r="F154" s="3"/>
      <c r="H154" s="7">
        <f t="shared" si="11"/>
        <v>10.35</v>
      </c>
      <c r="I154" s="3" t="s">
        <v>15</v>
      </c>
      <c r="K154" s="7">
        <f t="shared" si="12"/>
        <v>102.3</v>
      </c>
      <c r="M154" s="3" t="s">
        <v>15</v>
      </c>
    </row>
    <row r="155" spans="4:13" ht="15">
      <c r="D155" s="3" t="s">
        <v>15</v>
      </c>
      <c r="F155" s="3"/>
      <c r="H155" s="7">
        <f t="shared" si="11"/>
        <v>10.35</v>
      </c>
      <c r="I155" s="3" t="s">
        <v>15</v>
      </c>
      <c r="K155" s="7">
        <f t="shared" si="12"/>
        <v>102.3</v>
      </c>
      <c r="M155" s="3" t="s">
        <v>15</v>
      </c>
    </row>
    <row r="156" spans="8:11" ht="15">
      <c r="H156" s="7">
        <f t="shared" si="11"/>
        <v>10.35</v>
      </c>
      <c r="K156" s="4">
        <f t="shared" si="12"/>
        <v>102.3</v>
      </c>
    </row>
    <row r="157" spans="8:11" ht="15">
      <c r="H157" s="7">
        <f t="shared" si="11"/>
        <v>10.35</v>
      </c>
      <c r="K157" s="4">
        <f t="shared" si="12"/>
        <v>102.3</v>
      </c>
    </row>
    <row r="158" spans="8:11" ht="15">
      <c r="H158" s="7">
        <f t="shared" si="11"/>
        <v>10.35</v>
      </c>
      <c r="K158" s="4">
        <f t="shared" si="12"/>
        <v>102.3</v>
      </c>
    </row>
    <row r="159" spans="8:11" ht="15">
      <c r="H159" s="7">
        <f t="shared" si="11"/>
        <v>10.35</v>
      </c>
      <c r="K159" s="4">
        <f t="shared" si="12"/>
        <v>102.3</v>
      </c>
    </row>
    <row r="160" spans="8:11" ht="15">
      <c r="H160" s="7">
        <f t="shared" si="11"/>
        <v>10.35</v>
      </c>
      <c r="K160" s="4">
        <f t="shared" si="12"/>
        <v>102.3</v>
      </c>
    </row>
    <row r="161" spans="8:11" ht="15">
      <c r="H161" s="7">
        <f t="shared" si="11"/>
        <v>10.35</v>
      </c>
      <c r="K161" s="4">
        <f t="shared" si="12"/>
        <v>102.3</v>
      </c>
    </row>
    <row r="162" spans="8:11" ht="15">
      <c r="H162" s="7">
        <f t="shared" si="11"/>
        <v>10.35</v>
      </c>
      <c r="K162" s="4">
        <f t="shared" si="12"/>
        <v>102.3</v>
      </c>
    </row>
    <row r="163" spans="8:11" ht="15">
      <c r="H163" s="7">
        <f t="shared" si="11"/>
        <v>10.35</v>
      </c>
      <c r="K163" s="4">
        <f t="shared" si="12"/>
        <v>102.3</v>
      </c>
    </row>
    <row r="164" spans="8:11" ht="15">
      <c r="H164" s="7">
        <f t="shared" si="11"/>
        <v>10.35</v>
      </c>
      <c r="K164" s="4">
        <f t="shared" si="12"/>
        <v>102.3</v>
      </c>
    </row>
    <row r="165" spans="7:11" ht="15">
      <c r="G165" s="7"/>
      <c r="H165" s="7">
        <f t="shared" si="11"/>
        <v>10.35</v>
      </c>
      <c r="K165" s="4">
        <f t="shared" si="12"/>
        <v>102.3</v>
      </c>
    </row>
    <row r="166" spans="8:11" ht="15">
      <c r="H166" s="7">
        <f t="shared" si="11"/>
        <v>10.35</v>
      </c>
      <c r="K166" s="4">
        <f t="shared" si="12"/>
        <v>102.3</v>
      </c>
    </row>
    <row r="167" spans="8:11" ht="15">
      <c r="H167" s="7">
        <f t="shared" si="11"/>
        <v>10.35</v>
      </c>
      <c r="K167" s="4">
        <f t="shared" si="12"/>
        <v>102.3</v>
      </c>
    </row>
    <row r="168" spans="8:11" ht="15">
      <c r="H168" s="7">
        <f t="shared" si="11"/>
        <v>10.35</v>
      </c>
      <c r="K168" s="4">
        <f t="shared" si="12"/>
        <v>102.3</v>
      </c>
    </row>
    <row r="169" spans="7:11" ht="15">
      <c r="G169" s="7"/>
      <c r="H169" s="7">
        <f t="shared" si="11"/>
        <v>10.35</v>
      </c>
      <c r="K169" s="4">
        <f t="shared" si="12"/>
        <v>102.3</v>
      </c>
    </row>
    <row r="170" spans="8:11" ht="15">
      <c r="H170" s="7">
        <f t="shared" si="11"/>
        <v>10.35</v>
      </c>
      <c r="K170" s="4">
        <f t="shared" si="12"/>
        <v>102.3</v>
      </c>
    </row>
    <row r="171" spans="8:11" ht="15">
      <c r="H171" s="7">
        <f t="shared" si="11"/>
        <v>10.35</v>
      </c>
      <c r="K171" s="4">
        <f t="shared" si="12"/>
        <v>102.3</v>
      </c>
    </row>
    <row r="172" spans="8:11" ht="15">
      <c r="H172" s="7">
        <f t="shared" si="11"/>
        <v>10.35</v>
      </c>
      <c r="K172" s="4">
        <f t="shared" si="12"/>
        <v>102.3</v>
      </c>
    </row>
    <row r="173" spans="8:11" ht="15">
      <c r="H173" s="7">
        <f t="shared" si="11"/>
        <v>10.35</v>
      </c>
      <c r="K173" s="4">
        <f t="shared" si="12"/>
        <v>102.3</v>
      </c>
    </row>
    <row r="174" spans="7:11" ht="15">
      <c r="G174" s="7"/>
      <c r="H174" s="7">
        <f t="shared" si="11"/>
        <v>10.35</v>
      </c>
      <c r="K174" s="4">
        <f t="shared" si="12"/>
        <v>102.3</v>
      </c>
    </row>
    <row r="175" spans="8:11" ht="15">
      <c r="H175" s="7">
        <f t="shared" si="11"/>
        <v>10.35</v>
      </c>
      <c r="K175" s="4">
        <f t="shared" si="12"/>
        <v>102.3</v>
      </c>
    </row>
    <row r="176" spans="8:11" ht="15">
      <c r="H176" s="7">
        <f t="shared" si="11"/>
        <v>10.35</v>
      </c>
      <c r="K176" s="4">
        <f t="shared" si="12"/>
        <v>102.3</v>
      </c>
    </row>
    <row r="177" spans="8:11" ht="15">
      <c r="H177" s="7">
        <f t="shared" si="11"/>
        <v>10.35</v>
      </c>
      <c r="K177" s="4">
        <f t="shared" si="12"/>
        <v>102.3</v>
      </c>
    </row>
    <row r="178" spans="8:11" ht="15">
      <c r="H178" s="7">
        <f t="shared" si="11"/>
        <v>10.35</v>
      </c>
      <c r="K178" s="4">
        <f t="shared" si="12"/>
        <v>102.3</v>
      </c>
    </row>
    <row r="179" spans="8:11" ht="15">
      <c r="H179" s="7">
        <f t="shared" si="11"/>
        <v>10.35</v>
      </c>
      <c r="K179" s="4">
        <f t="shared" si="12"/>
        <v>102.3</v>
      </c>
    </row>
    <row r="180" spans="8:11" ht="15">
      <c r="H180" s="7">
        <f t="shared" si="11"/>
        <v>10.35</v>
      </c>
      <c r="K180" s="4">
        <f t="shared" si="12"/>
        <v>102.3</v>
      </c>
    </row>
    <row r="181" spans="8:11" ht="15">
      <c r="H181" s="7">
        <f t="shared" si="11"/>
        <v>10.35</v>
      </c>
      <c r="K181" s="4">
        <f t="shared" si="12"/>
        <v>102.3</v>
      </c>
    </row>
    <row r="182" spans="8:23" ht="15">
      <c r="H182" s="7">
        <f t="shared" si="11"/>
        <v>10.35</v>
      </c>
      <c r="K182" s="4">
        <f t="shared" si="12"/>
        <v>102.3</v>
      </c>
      <c r="W182" s="7"/>
    </row>
    <row r="183" spans="8:11" ht="15">
      <c r="H183" s="7">
        <f t="shared" si="11"/>
        <v>10.35</v>
      </c>
      <c r="K183" s="4">
        <f t="shared" si="12"/>
        <v>102.3</v>
      </c>
    </row>
    <row r="184" spans="8:11" ht="15">
      <c r="H184" s="7">
        <f t="shared" si="11"/>
        <v>10.35</v>
      </c>
      <c r="K184" s="4">
        <f t="shared" si="12"/>
        <v>102.3</v>
      </c>
    </row>
    <row r="185" spans="8:11" ht="15">
      <c r="H185" s="7">
        <f t="shared" si="11"/>
        <v>10.35</v>
      </c>
      <c r="K185" s="4">
        <f t="shared" si="12"/>
        <v>102.3</v>
      </c>
    </row>
    <row r="186" spans="8:11" ht="15">
      <c r="H186" s="7">
        <f t="shared" si="11"/>
        <v>10.35</v>
      </c>
      <c r="K186" s="4">
        <f t="shared" si="12"/>
        <v>102.3</v>
      </c>
    </row>
    <row r="187" spans="8:11" ht="15">
      <c r="H187" s="7">
        <f t="shared" si="11"/>
        <v>10.35</v>
      </c>
      <c r="K187" s="4">
        <f t="shared" si="12"/>
        <v>102.3</v>
      </c>
    </row>
    <row r="188" spans="8:11" ht="15">
      <c r="H188" s="7">
        <f t="shared" si="11"/>
        <v>10.35</v>
      </c>
      <c r="K188" s="4">
        <f t="shared" si="12"/>
        <v>102.3</v>
      </c>
    </row>
    <row r="189" spans="8:11" ht="15">
      <c r="H189" s="7">
        <f t="shared" si="11"/>
        <v>10.35</v>
      </c>
      <c r="K189" s="4">
        <f t="shared" si="12"/>
        <v>102.3</v>
      </c>
    </row>
    <row r="190" spans="8:11" ht="15">
      <c r="H190" s="7">
        <f t="shared" si="11"/>
        <v>10.35</v>
      </c>
      <c r="K190" s="4">
        <f t="shared" si="12"/>
        <v>102.3</v>
      </c>
    </row>
    <row r="191" spans="8:11" ht="15">
      <c r="H191" s="7">
        <f t="shared" si="11"/>
        <v>10.35</v>
      </c>
      <c r="K191" s="4">
        <f t="shared" si="12"/>
        <v>102.3</v>
      </c>
    </row>
    <row r="192" spans="8:11" ht="15">
      <c r="H192" s="7">
        <f t="shared" si="11"/>
        <v>10.35</v>
      </c>
      <c r="K192" s="4">
        <f t="shared" si="12"/>
        <v>102.3</v>
      </c>
    </row>
    <row r="193" spans="8:11" ht="15">
      <c r="H193" s="7">
        <f t="shared" si="11"/>
        <v>10.35</v>
      </c>
      <c r="J193" s="7"/>
      <c r="K193" s="7">
        <f t="shared" si="12"/>
        <v>102.3</v>
      </c>
    </row>
    <row r="194" spans="8:11" ht="15">
      <c r="H194" s="7">
        <f t="shared" si="11"/>
        <v>10.35</v>
      </c>
      <c r="J194" s="7"/>
      <c r="K194" s="7">
        <f t="shared" si="12"/>
        <v>102.3</v>
      </c>
    </row>
    <row r="195" spans="8:11" ht="15">
      <c r="H195" s="7">
        <f t="shared" si="11"/>
        <v>10.35</v>
      </c>
      <c r="J195" s="7"/>
      <c r="K195" s="7">
        <f t="shared" si="12"/>
        <v>102.3</v>
      </c>
    </row>
    <row r="196" spans="8:23" ht="15">
      <c r="H196" s="7">
        <f aca="true" t="shared" si="13" ref="H196:H259">(60.83*G196)+10.35</f>
        <v>10.35</v>
      </c>
      <c r="J196" s="7"/>
      <c r="K196" s="7">
        <f t="shared" si="12"/>
        <v>102.3</v>
      </c>
      <c r="W196" s="7"/>
    </row>
    <row r="197" spans="8:11" ht="15">
      <c r="H197" s="7">
        <f t="shared" si="13"/>
        <v>10.35</v>
      </c>
      <c r="J197" s="7"/>
      <c r="K197" s="7">
        <f t="shared" si="12"/>
        <v>102.3</v>
      </c>
    </row>
    <row r="198" spans="8:11" ht="15">
      <c r="H198" s="7">
        <f t="shared" si="13"/>
        <v>10.35</v>
      </c>
      <c r="J198" s="7"/>
      <c r="K198" s="7">
        <f t="shared" si="12"/>
        <v>102.3</v>
      </c>
    </row>
    <row r="199" spans="8:11" ht="15">
      <c r="H199" s="7">
        <f t="shared" si="13"/>
        <v>10.35</v>
      </c>
      <c r="J199" s="7"/>
      <c r="K199" s="7">
        <f t="shared" si="12"/>
        <v>102.3</v>
      </c>
    </row>
    <row r="200" spans="8:11" ht="15">
      <c r="H200" s="7">
        <f t="shared" si="13"/>
        <v>10.35</v>
      </c>
      <c r="J200" s="7"/>
      <c r="K200" s="7">
        <f t="shared" si="12"/>
        <v>102.3</v>
      </c>
    </row>
    <row r="201" spans="8:11" ht="15">
      <c r="H201" s="7">
        <f t="shared" si="13"/>
        <v>10.35</v>
      </c>
      <c r="J201" s="7"/>
      <c r="K201" s="7">
        <f t="shared" si="12"/>
        <v>102.3</v>
      </c>
    </row>
    <row r="202" spans="8:11" ht="15">
      <c r="H202" s="7">
        <f t="shared" si="13"/>
        <v>10.35</v>
      </c>
      <c r="J202" s="7"/>
      <c r="K202" s="7">
        <f t="shared" si="12"/>
        <v>102.3</v>
      </c>
    </row>
    <row r="203" spans="8:11" ht="15">
      <c r="H203" s="7">
        <f t="shared" si="13"/>
        <v>10.35</v>
      </c>
      <c r="K203" s="7">
        <f t="shared" si="12"/>
        <v>102.3</v>
      </c>
    </row>
    <row r="204" spans="8:11" ht="15">
      <c r="H204" s="7">
        <f t="shared" si="13"/>
        <v>10.35</v>
      </c>
      <c r="K204" s="7">
        <f aca="true" t="shared" si="14" ref="K204:K256">(80.14*J204)+102.3</f>
        <v>102.3</v>
      </c>
    </row>
    <row r="205" spans="8:11" ht="15">
      <c r="H205" s="7">
        <f t="shared" si="13"/>
        <v>10.35</v>
      </c>
      <c r="K205" s="7">
        <f t="shared" si="14"/>
        <v>102.3</v>
      </c>
    </row>
    <row r="206" spans="8:11" ht="15">
      <c r="H206" s="7">
        <f t="shared" si="13"/>
        <v>10.35</v>
      </c>
      <c r="K206" s="7">
        <f t="shared" si="14"/>
        <v>102.3</v>
      </c>
    </row>
    <row r="207" spans="8:11" ht="15">
      <c r="H207" s="7">
        <f t="shared" si="13"/>
        <v>10.35</v>
      </c>
      <c r="K207" s="7">
        <f t="shared" si="14"/>
        <v>102.3</v>
      </c>
    </row>
    <row r="208" spans="8:11" ht="15">
      <c r="H208" s="7">
        <f t="shared" si="13"/>
        <v>10.35</v>
      </c>
      <c r="K208" s="7">
        <f t="shared" si="14"/>
        <v>102.3</v>
      </c>
    </row>
    <row r="209" spans="7:11" ht="15">
      <c r="G209" s="7"/>
      <c r="H209" s="7">
        <f t="shared" si="13"/>
        <v>10.35</v>
      </c>
      <c r="K209" s="7">
        <f t="shared" si="14"/>
        <v>102.3</v>
      </c>
    </row>
    <row r="210" spans="8:11" ht="15">
      <c r="H210" s="7">
        <f t="shared" si="13"/>
        <v>10.35</v>
      </c>
      <c r="K210" s="7">
        <f t="shared" si="14"/>
        <v>102.3</v>
      </c>
    </row>
    <row r="211" spans="8:11" ht="15">
      <c r="H211" s="7">
        <f t="shared" si="13"/>
        <v>10.35</v>
      </c>
      <c r="K211" s="7">
        <f t="shared" si="14"/>
        <v>102.3</v>
      </c>
    </row>
    <row r="212" spans="8:11" ht="15">
      <c r="H212" s="7">
        <f t="shared" si="13"/>
        <v>10.35</v>
      </c>
      <c r="K212" s="7">
        <f t="shared" si="14"/>
        <v>102.3</v>
      </c>
    </row>
    <row r="213" spans="7:11" ht="15">
      <c r="G213" s="7"/>
      <c r="H213" s="7">
        <f t="shared" si="13"/>
        <v>10.35</v>
      </c>
      <c r="K213" s="7">
        <f t="shared" si="14"/>
        <v>102.3</v>
      </c>
    </row>
    <row r="214" spans="8:11" ht="15">
      <c r="H214" s="7">
        <f t="shared" si="13"/>
        <v>10.35</v>
      </c>
      <c r="K214" s="7">
        <f t="shared" si="14"/>
        <v>102.3</v>
      </c>
    </row>
    <row r="215" spans="8:11" ht="15">
      <c r="H215" s="7">
        <f t="shared" si="13"/>
        <v>10.35</v>
      </c>
      <c r="K215" s="7">
        <f t="shared" si="14"/>
        <v>102.3</v>
      </c>
    </row>
    <row r="216" spans="8:11" ht="15">
      <c r="H216" s="7">
        <f t="shared" si="13"/>
        <v>10.35</v>
      </c>
      <c r="K216" s="7">
        <f t="shared" si="14"/>
        <v>102.3</v>
      </c>
    </row>
    <row r="217" spans="7:11" ht="15">
      <c r="G217" s="7"/>
      <c r="H217" s="7">
        <f t="shared" si="13"/>
        <v>10.35</v>
      </c>
      <c r="K217" s="7">
        <f t="shared" si="14"/>
        <v>102.3</v>
      </c>
    </row>
    <row r="218" spans="8:11" ht="15">
      <c r="H218" s="7">
        <f t="shared" si="13"/>
        <v>10.35</v>
      </c>
      <c r="K218" s="7">
        <f t="shared" si="14"/>
        <v>102.3</v>
      </c>
    </row>
    <row r="219" spans="8:11" ht="15">
      <c r="H219" s="7">
        <f t="shared" si="13"/>
        <v>10.35</v>
      </c>
      <c r="K219" s="7">
        <f t="shared" si="14"/>
        <v>102.3</v>
      </c>
    </row>
    <row r="220" spans="8:11" ht="15">
      <c r="H220" s="7">
        <f t="shared" si="13"/>
        <v>10.35</v>
      </c>
      <c r="K220" s="7">
        <f t="shared" si="14"/>
        <v>102.3</v>
      </c>
    </row>
    <row r="221" spans="8:11" ht="15">
      <c r="H221" s="7">
        <f t="shared" si="13"/>
        <v>10.35</v>
      </c>
      <c r="K221" s="7">
        <f t="shared" si="14"/>
        <v>102.3</v>
      </c>
    </row>
    <row r="222" spans="8:11" ht="15">
      <c r="H222" s="7">
        <f t="shared" si="13"/>
        <v>10.35</v>
      </c>
      <c r="K222" s="7">
        <f t="shared" si="14"/>
        <v>102.3</v>
      </c>
    </row>
    <row r="223" spans="8:11" ht="15">
      <c r="H223" s="7">
        <f t="shared" si="13"/>
        <v>10.35</v>
      </c>
      <c r="K223" s="7">
        <f t="shared" si="14"/>
        <v>102.3</v>
      </c>
    </row>
    <row r="224" spans="8:11" ht="15">
      <c r="H224" s="7">
        <f t="shared" si="13"/>
        <v>10.35</v>
      </c>
      <c r="K224" s="7">
        <f t="shared" si="14"/>
        <v>102.3</v>
      </c>
    </row>
    <row r="225" spans="8:11" ht="15">
      <c r="H225" s="7">
        <f t="shared" si="13"/>
        <v>10.35</v>
      </c>
      <c r="K225" s="7">
        <f t="shared" si="14"/>
        <v>102.3</v>
      </c>
    </row>
    <row r="226" spans="8:11" ht="15">
      <c r="H226" s="7">
        <f t="shared" si="13"/>
        <v>10.35</v>
      </c>
      <c r="K226" s="7">
        <f t="shared" si="14"/>
        <v>102.3</v>
      </c>
    </row>
    <row r="227" spans="8:11" ht="15">
      <c r="H227" s="7">
        <f t="shared" si="13"/>
        <v>10.35</v>
      </c>
      <c r="K227" s="7">
        <f t="shared" si="14"/>
        <v>102.3</v>
      </c>
    </row>
    <row r="228" spans="8:11" ht="15">
      <c r="H228" s="7">
        <f t="shared" si="13"/>
        <v>10.35</v>
      </c>
      <c r="K228" s="7">
        <f t="shared" si="14"/>
        <v>102.3</v>
      </c>
    </row>
    <row r="229" spans="8:11" ht="15">
      <c r="H229" s="7">
        <f t="shared" si="13"/>
        <v>10.35</v>
      </c>
      <c r="K229" s="7">
        <f t="shared" si="14"/>
        <v>102.3</v>
      </c>
    </row>
    <row r="230" spans="8:11" ht="15">
      <c r="H230" s="7">
        <f t="shared" si="13"/>
        <v>10.35</v>
      </c>
      <c r="K230" s="7">
        <f t="shared" si="14"/>
        <v>102.3</v>
      </c>
    </row>
    <row r="231" spans="8:11" ht="15">
      <c r="H231" s="7">
        <f t="shared" si="13"/>
        <v>10.35</v>
      </c>
      <c r="K231" s="7">
        <f t="shared" si="14"/>
        <v>102.3</v>
      </c>
    </row>
    <row r="232" spans="8:11" ht="15">
      <c r="H232" s="7">
        <f t="shared" si="13"/>
        <v>10.35</v>
      </c>
      <c r="K232" s="7">
        <f t="shared" si="14"/>
        <v>102.3</v>
      </c>
    </row>
    <row r="233" spans="8:11" ht="15">
      <c r="H233" s="7">
        <f t="shared" si="13"/>
        <v>10.35</v>
      </c>
      <c r="K233" s="7">
        <f t="shared" si="14"/>
        <v>102.3</v>
      </c>
    </row>
    <row r="234" spans="8:11" ht="15">
      <c r="H234" s="7">
        <f t="shared" si="13"/>
        <v>10.35</v>
      </c>
      <c r="K234" s="7">
        <f t="shared" si="14"/>
        <v>102.3</v>
      </c>
    </row>
    <row r="235" spans="8:11" ht="15">
      <c r="H235" s="7">
        <f t="shared" si="13"/>
        <v>10.35</v>
      </c>
      <c r="K235" s="7">
        <f t="shared" si="14"/>
        <v>102.3</v>
      </c>
    </row>
    <row r="236" spans="8:11" ht="15">
      <c r="H236" s="7">
        <f t="shared" si="13"/>
        <v>10.35</v>
      </c>
      <c r="K236" s="7">
        <f t="shared" si="14"/>
        <v>102.3</v>
      </c>
    </row>
    <row r="237" spans="8:11" ht="15">
      <c r="H237" s="7">
        <f t="shared" si="13"/>
        <v>10.35</v>
      </c>
      <c r="K237" s="7">
        <f t="shared" si="14"/>
        <v>102.3</v>
      </c>
    </row>
    <row r="238" spans="8:11" ht="15">
      <c r="H238" s="7">
        <f t="shared" si="13"/>
        <v>10.35</v>
      </c>
      <c r="K238" s="7">
        <f t="shared" si="14"/>
        <v>102.3</v>
      </c>
    </row>
    <row r="239" spans="8:11" ht="15">
      <c r="H239" s="7">
        <f t="shared" si="13"/>
        <v>10.35</v>
      </c>
      <c r="K239" s="7">
        <f t="shared" si="14"/>
        <v>102.3</v>
      </c>
    </row>
    <row r="240" spans="8:11" ht="15">
      <c r="H240" s="7">
        <f t="shared" si="13"/>
        <v>10.35</v>
      </c>
      <c r="K240" s="7">
        <f t="shared" si="14"/>
        <v>102.3</v>
      </c>
    </row>
    <row r="241" spans="7:11" ht="15">
      <c r="G241" s="7"/>
      <c r="H241" s="7">
        <f t="shared" si="13"/>
        <v>10.35</v>
      </c>
      <c r="K241" s="7">
        <f t="shared" si="14"/>
        <v>102.3</v>
      </c>
    </row>
    <row r="242" spans="8:11" ht="15">
      <c r="H242" s="7">
        <f t="shared" si="13"/>
        <v>10.35</v>
      </c>
      <c r="K242" s="7">
        <f t="shared" si="14"/>
        <v>102.3</v>
      </c>
    </row>
    <row r="243" spans="8:11" ht="15">
      <c r="H243" s="7">
        <f t="shared" si="13"/>
        <v>10.35</v>
      </c>
      <c r="K243" s="7">
        <f t="shared" si="14"/>
        <v>102.3</v>
      </c>
    </row>
    <row r="244" spans="7:11" ht="15">
      <c r="G244" s="7"/>
      <c r="H244" s="7">
        <f t="shared" si="13"/>
        <v>10.35</v>
      </c>
      <c r="K244" s="7">
        <f t="shared" si="14"/>
        <v>102.3</v>
      </c>
    </row>
    <row r="245" spans="8:11" ht="15">
      <c r="H245" s="7">
        <f t="shared" si="13"/>
        <v>10.35</v>
      </c>
      <c r="K245" s="7">
        <f t="shared" si="14"/>
        <v>102.3</v>
      </c>
    </row>
    <row r="246" spans="8:11" ht="15">
      <c r="H246" s="7">
        <f t="shared" si="13"/>
        <v>10.35</v>
      </c>
      <c r="K246" s="7">
        <f t="shared" si="14"/>
        <v>102.3</v>
      </c>
    </row>
    <row r="247" spans="7:11" ht="15">
      <c r="G247" s="7"/>
      <c r="H247" s="7">
        <f t="shared" si="13"/>
        <v>10.35</v>
      </c>
      <c r="K247" s="7">
        <f t="shared" si="14"/>
        <v>102.3</v>
      </c>
    </row>
    <row r="248" spans="7:11" ht="15">
      <c r="G248" s="7"/>
      <c r="H248" s="7">
        <f t="shared" si="13"/>
        <v>10.35</v>
      </c>
      <c r="K248" s="7">
        <f t="shared" si="14"/>
        <v>102.3</v>
      </c>
    </row>
    <row r="249" spans="8:11" ht="15">
      <c r="H249" s="7">
        <f t="shared" si="13"/>
        <v>10.35</v>
      </c>
      <c r="K249" s="7">
        <f t="shared" si="14"/>
        <v>102.3</v>
      </c>
    </row>
    <row r="250" spans="8:11" ht="15">
      <c r="H250" s="7">
        <f t="shared" si="13"/>
        <v>10.35</v>
      </c>
      <c r="K250" s="7">
        <f t="shared" si="14"/>
        <v>102.3</v>
      </c>
    </row>
    <row r="251" spans="8:11" ht="15">
      <c r="H251" s="7">
        <f t="shared" si="13"/>
        <v>10.35</v>
      </c>
      <c r="K251" s="7">
        <f t="shared" si="14"/>
        <v>102.3</v>
      </c>
    </row>
    <row r="252" spans="8:11" ht="15">
      <c r="H252" s="7">
        <f t="shared" si="13"/>
        <v>10.35</v>
      </c>
      <c r="K252" s="7">
        <f t="shared" si="14"/>
        <v>102.3</v>
      </c>
    </row>
    <row r="253" spans="8:11" ht="15">
      <c r="H253" s="7">
        <f t="shared" si="13"/>
        <v>10.35</v>
      </c>
      <c r="K253" s="7">
        <f t="shared" si="14"/>
        <v>102.3</v>
      </c>
    </row>
    <row r="254" spans="7:11" ht="15">
      <c r="G254" s="7"/>
      <c r="H254" s="7">
        <f t="shared" si="13"/>
        <v>10.35</v>
      </c>
      <c r="K254" s="7">
        <f t="shared" si="14"/>
        <v>102.3</v>
      </c>
    </row>
    <row r="255" spans="8:11" ht="15">
      <c r="H255" s="7">
        <f t="shared" si="13"/>
        <v>10.35</v>
      </c>
      <c r="K255" s="7">
        <f t="shared" si="14"/>
        <v>102.3</v>
      </c>
    </row>
    <row r="256" spans="8:11" ht="15">
      <c r="H256" s="7">
        <f t="shared" si="13"/>
        <v>10.35</v>
      </c>
      <c r="K256" s="7">
        <f t="shared" si="14"/>
        <v>102.3</v>
      </c>
    </row>
    <row r="257" spans="8:11" ht="15">
      <c r="H257" s="7">
        <f t="shared" si="13"/>
        <v>10.35</v>
      </c>
      <c r="K257" s="7">
        <f>(80.14*J257)+102.3</f>
        <v>102.3</v>
      </c>
    </row>
    <row r="258" spans="8:11" ht="15">
      <c r="H258" s="7">
        <f t="shared" si="13"/>
        <v>10.35</v>
      </c>
      <c r="K258" s="7">
        <f aca="true" t="shared" si="15" ref="K258:K321">(80.14*J258)+102.3</f>
        <v>102.3</v>
      </c>
    </row>
    <row r="259" spans="8:11" ht="15">
      <c r="H259" s="7">
        <f t="shared" si="13"/>
        <v>10.35</v>
      </c>
      <c r="K259" s="7">
        <f>(80.14*J259)+102.3</f>
        <v>102.3</v>
      </c>
    </row>
    <row r="260" spans="8:11" ht="15">
      <c r="H260" s="7">
        <f aca="true" t="shared" si="16" ref="H260:H323">(60.83*G260)+10.35</f>
        <v>10.35</v>
      </c>
      <c r="K260" s="7">
        <f t="shared" si="15"/>
        <v>102.3</v>
      </c>
    </row>
    <row r="261" spans="8:11" ht="15">
      <c r="H261" s="7">
        <f t="shared" si="16"/>
        <v>10.35</v>
      </c>
      <c r="K261" s="7">
        <f t="shared" si="15"/>
        <v>102.3</v>
      </c>
    </row>
    <row r="262" spans="8:11" ht="15">
      <c r="H262" s="7">
        <f t="shared" si="16"/>
        <v>10.35</v>
      </c>
      <c r="K262" s="7">
        <f t="shared" si="15"/>
        <v>102.3</v>
      </c>
    </row>
    <row r="263" spans="7:11" ht="15">
      <c r="G263" s="7"/>
      <c r="H263" s="7">
        <f t="shared" si="16"/>
        <v>10.35</v>
      </c>
      <c r="K263" s="7">
        <f t="shared" si="15"/>
        <v>102.3</v>
      </c>
    </row>
    <row r="264" spans="8:11" ht="15">
      <c r="H264" s="7">
        <f t="shared" si="16"/>
        <v>10.35</v>
      </c>
      <c r="K264" s="7">
        <f t="shared" si="15"/>
        <v>102.3</v>
      </c>
    </row>
    <row r="265" spans="8:11" ht="15">
      <c r="H265" s="7">
        <f t="shared" si="16"/>
        <v>10.35</v>
      </c>
      <c r="K265" s="7">
        <f t="shared" si="15"/>
        <v>102.3</v>
      </c>
    </row>
    <row r="266" spans="7:11" ht="15">
      <c r="G266" s="7"/>
      <c r="H266" s="7">
        <f t="shared" si="16"/>
        <v>10.35</v>
      </c>
      <c r="K266" s="7">
        <f t="shared" si="15"/>
        <v>102.3</v>
      </c>
    </row>
    <row r="267" spans="7:11" ht="15">
      <c r="G267" s="7"/>
      <c r="H267" s="7">
        <f t="shared" si="16"/>
        <v>10.35</v>
      </c>
      <c r="K267" s="7">
        <f t="shared" si="15"/>
        <v>102.3</v>
      </c>
    </row>
    <row r="268" spans="8:11" ht="15">
      <c r="H268" s="7">
        <f t="shared" si="16"/>
        <v>10.35</v>
      </c>
      <c r="K268" s="7">
        <f t="shared" si="15"/>
        <v>102.3</v>
      </c>
    </row>
    <row r="269" spans="8:11" ht="15">
      <c r="H269" s="7">
        <f t="shared" si="16"/>
        <v>10.35</v>
      </c>
      <c r="K269" s="7">
        <f t="shared" si="15"/>
        <v>102.3</v>
      </c>
    </row>
    <row r="270" spans="8:11" ht="15">
      <c r="H270" s="7">
        <f t="shared" si="16"/>
        <v>10.35</v>
      </c>
      <c r="K270" s="7">
        <f t="shared" si="15"/>
        <v>102.3</v>
      </c>
    </row>
    <row r="271" spans="8:11" ht="15">
      <c r="H271" s="7">
        <f t="shared" si="16"/>
        <v>10.35</v>
      </c>
      <c r="K271" s="7">
        <f t="shared" si="15"/>
        <v>102.3</v>
      </c>
    </row>
    <row r="272" spans="8:11" ht="15">
      <c r="H272" s="7">
        <f t="shared" si="16"/>
        <v>10.35</v>
      </c>
      <c r="K272" s="7">
        <f t="shared" si="15"/>
        <v>102.3</v>
      </c>
    </row>
    <row r="273" spans="8:11" ht="15">
      <c r="H273" s="7">
        <f t="shared" si="16"/>
        <v>10.35</v>
      </c>
      <c r="K273" s="7">
        <f t="shared" si="15"/>
        <v>102.3</v>
      </c>
    </row>
    <row r="274" spans="8:11" ht="15">
      <c r="H274" s="7">
        <f t="shared" si="16"/>
        <v>10.35</v>
      </c>
      <c r="K274" s="7">
        <f t="shared" si="15"/>
        <v>102.3</v>
      </c>
    </row>
    <row r="275" spans="8:11" ht="15">
      <c r="H275" s="7">
        <f t="shared" si="16"/>
        <v>10.35</v>
      </c>
      <c r="K275" s="7">
        <f t="shared" si="15"/>
        <v>102.3</v>
      </c>
    </row>
    <row r="276" spans="8:11" ht="15">
      <c r="H276" s="7">
        <f t="shared" si="16"/>
        <v>10.35</v>
      </c>
      <c r="K276" s="7">
        <f t="shared" si="15"/>
        <v>102.3</v>
      </c>
    </row>
    <row r="277" spans="8:11" ht="15">
      <c r="H277" s="7">
        <f t="shared" si="16"/>
        <v>10.35</v>
      </c>
      <c r="K277" s="7">
        <f t="shared" si="15"/>
        <v>102.3</v>
      </c>
    </row>
    <row r="278" spans="8:11" ht="15">
      <c r="H278" s="7">
        <f t="shared" si="16"/>
        <v>10.35</v>
      </c>
      <c r="K278" s="7">
        <f t="shared" si="15"/>
        <v>102.3</v>
      </c>
    </row>
    <row r="279" spans="8:11" ht="15">
      <c r="H279" s="7">
        <f t="shared" si="16"/>
        <v>10.35</v>
      </c>
      <c r="K279" s="7">
        <f t="shared" si="15"/>
        <v>102.3</v>
      </c>
    </row>
    <row r="280" spans="8:11" ht="15">
      <c r="H280" s="7">
        <f t="shared" si="16"/>
        <v>10.35</v>
      </c>
      <c r="K280" s="7">
        <f t="shared" si="15"/>
        <v>102.3</v>
      </c>
    </row>
    <row r="281" spans="8:11" ht="15">
      <c r="H281" s="7">
        <f t="shared" si="16"/>
        <v>10.35</v>
      </c>
      <c r="K281" s="7">
        <f t="shared" si="15"/>
        <v>102.3</v>
      </c>
    </row>
    <row r="282" spans="8:11" ht="15">
      <c r="H282" s="7">
        <f t="shared" si="16"/>
        <v>10.35</v>
      </c>
      <c r="K282" s="7">
        <f t="shared" si="15"/>
        <v>102.3</v>
      </c>
    </row>
    <row r="283" spans="8:11" ht="15">
      <c r="H283" s="7">
        <f t="shared" si="16"/>
        <v>10.35</v>
      </c>
      <c r="K283" s="7">
        <f t="shared" si="15"/>
        <v>102.3</v>
      </c>
    </row>
    <row r="284" spans="8:11" ht="15">
      <c r="H284" s="7">
        <f t="shared" si="16"/>
        <v>10.35</v>
      </c>
      <c r="K284" s="7">
        <f t="shared" si="15"/>
        <v>102.3</v>
      </c>
    </row>
    <row r="285" spans="7:11" ht="15">
      <c r="G285" s="7"/>
      <c r="H285" s="7">
        <f t="shared" si="16"/>
        <v>10.35</v>
      </c>
      <c r="K285" s="7">
        <f t="shared" si="15"/>
        <v>102.3</v>
      </c>
    </row>
    <row r="286" spans="8:11" ht="15">
      <c r="H286" s="7">
        <f t="shared" si="16"/>
        <v>10.35</v>
      </c>
      <c r="K286" s="7">
        <f t="shared" si="15"/>
        <v>102.3</v>
      </c>
    </row>
    <row r="287" spans="8:11" ht="15">
      <c r="H287" s="7">
        <f t="shared" si="16"/>
        <v>10.35</v>
      </c>
      <c r="K287" s="7">
        <f t="shared" si="15"/>
        <v>102.3</v>
      </c>
    </row>
    <row r="288" spans="8:11" ht="15">
      <c r="H288" s="7">
        <f t="shared" si="16"/>
        <v>10.35</v>
      </c>
      <c r="K288" s="7">
        <f t="shared" si="15"/>
        <v>102.3</v>
      </c>
    </row>
    <row r="289" spans="8:11" ht="15">
      <c r="H289" s="7">
        <f t="shared" si="16"/>
        <v>10.35</v>
      </c>
      <c r="K289" s="7">
        <f t="shared" si="15"/>
        <v>102.3</v>
      </c>
    </row>
    <row r="290" spans="8:11" ht="15">
      <c r="H290" s="7">
        <f t="shared" si="16"/>
        <v>10.35</v>
      </c>
      <c r="K290" s="7">
        <f t="shared" si="15"/>
        <v>102.3</v>
      </c>
    </row>
    <row r="291" spans="8:11" ht="15">
      <c r="H291" s="7">
        <f t="shared" si="16"/>
        <v>10.35</v>
      </c>
      <c r="K291" s="7">
        <f t="shared" si="15"/>
        <v>102.3</v>
      </c>
    </row>
    <row r="292" spans="8:11" ht="15">
      <c r="H292" s="7">
        <f t="shared" si="16"/>
        <v>10.35</v>
      </c>
      <c r="K292" s="7">
        <f t="shared" si="15"/>
        <v>102.3</v>
      </c>
    </row>
    <row r="293" spans="8:11" ht="15">
      <c r="H293" s="7">
        <f t="shared" si="16"/>
        <v>10.35</v>
      </c>
      <c r="K293" s="7">
        <f t="shared" si="15"/>
        <v>102.3</v>
      </c>
    </row>
    <row r="294" spans="8:11" ht="15">
      <c r="H294" s="7">
        <f t="shared" si="16"/>
        <v>10.35</v>
      </c>
      <c r="K294" s="7">
        <f t="shared" si="15"/>
        <v>102.3</v>
      </c>
    </row>
    <row r="295" spans="8:11" ht="15">
      <c r="H295" s="7">
        <f t="shared" si="16"/>
        <v>10.35</v>
      </c>
      <c r="K295" s="7">
        <f t="shared" si="15"/>
        <v>102.3</v>
      </c>
    </row>
    <row r="296" spans="8:11" ht="15">
      <c r="H296" s="7">
        <f t="shared" si="16"/>
        <v>10.35</v>
      </c>
      <c r="K296" s="7">
        <f t="shared" si="15"/>
        <v>102.3</v>
      </c>
    </row>
    <row r="297" spans="8:11" ht="15">
      <c r="H297" s="7">
        <f t="shared" si="16"/>
        <v>10.35</v>
      </c>
      <c r="K297" s="7">
        <f t="shared" si="15"/>
        <v>102.3</v>
      </c>
    </row>
    <row r="298" spans="8:11" ht="15">
      <c r="H298" s="7">
        <f t="shared" si="16"/>
        <v>10.35</v>
      </c>
      <c r="K298" s="7">
        <f t="shared" si="15"/>
        <v>102.3</v>
      </c>
    </row>
    <row r="299" spans="8:11" ht="15">
      <c r="H299" s="7">
        <f t="shared" si="16"/>
        <v>10.35</v>
      </c>
      <c r="K299" s="7">
        <f t="shared" si="15"/>
        <v>102.3</v>
      </c>
    </row>
    <row r="300" spans="8:11" ht="15">
      <c r="H300" s="7">
        <f t="shared" si="16"/>
        <v>10.35</v>
      </c>
      <c r="K300" s="7">
        <f t="shared" si="15"/>
        <v>102.3</v>
      </c>
    </row>
    <row r="301" spans="8:11" ht="15">
      <c r="H301" s="7">
        <f t="shared" si="16"/>
        <v>10.35</v>
      </c>
      <c r="K301" s="7">
        <f t="shared" si="15"/>
        <v>102.3</v>
      </c>
    </row>
    <row r="302" spans="8:11" ht="15">
      <c r="H302" s="7">
        <f t="shared" si="16"/>
        <v>10.35</v>
      </c>
      <c r="K302" s="7">
        <f t="shared" si="15"/>
        <v>102.3</v>
      </c>
    </row>
    <row r="303" spans="8:11" ht="15">
      <c r="H303" s="7">
        <f t="shared" si="16"/>
        <v>10.35</v>
      </c>
      <c r="K303" s="7">
        <f t="shared" si="15"/>
        <v>102.3</v>
      </c>
    </row>
    <row r="304" spans="7:11" ht="15">
      <c r="G304" s="7"/>
      <c r="H304" s="7">
        <f t="shared" si="16"/>
        <v>10.35</v>
      </c>
      <c r="K304" s="7">
        <f t="shared" si="15"/>
        <v>102.3</v>
      </c>
    </row>
    <row r="305" spans="8:11" ht="15">
      <c r="H305" s="7">
        <f t="shared" si="16"/>
        <v>10.35</v>
      </c>
      <c r="K305" s="7">
        <f t="shared" si="15"/>
        <v>102.3</v>
      </c>
    </row>
    <row r="306" spans="8:11" ht="15">
      <c r="H306" s="7">
        <f t="shared" si="16"/>
        <v>10.35</v>
      </c>
      <c r="K306" s="7">
        <f t="shared" si="15"/>
        <v>102.3</v>
      </c>
    </row>
    <row r="307" spans="8:11" ht="15">
      <c r="H307" s="7">
        <f t="shared" si="16"/>
        <v>10.35</v>
      </c>
      <c r="K307" s="7">
        <f t="shared" si="15"/>
        <v>102.3</v>
      </c>
    </row>
    <row r="308" spans="8:11" ht="15">
      <c r="H308" s="7">
        <f t="shared" si="16"/>
        <v>10.35</v>
      </c>
      <c r="K308" s="7">
        <f t="shared" si="15"/>
        <v>102.3</v>
      </c>
    </row>
    <row r="309" spans="8:11" ht="15">
      <c r="H309" s="7">
        <f t="shared" si="16"/>
        <v>10.35</v>
      </c>
      <c r="K309" s="7">
        <f t="shared" si="15"/>
        <v>102.3</v>
      </c>
    </row>
    <row r="310" spans="8:11" ht="15">
      <c r="H310" s="7">
        <f t="shared" si="16"/>
        <v>10.35</v>
      </c>
      <c r="K310" s="7">
        <f t="shared" si="15"/>
        <v>102.3</v>
      </c>
    </row>
    <row r="311" spans="8:11" ht="15">
      <c r="H311" s="7">
        <f t="shared" si="16"/>
        <v>10.35</v>
      </c>
      <c r="K311" s="7">
        <f t="shared" si="15"/>
        <v>102.3</v>
      </c>
    </row>
    <row r="312" spans="7:11" ht="15">
      <c r="G312" s="7"/>
      <c r="H312" s="7">
        <f t="shared" si="16"/>
        <v>10.35</v>
      </c>
      <c r="K312" s="7">
        <f t="shared" si="15"/>
        <v>102.3</v>
      </c>
    </row>
    <row r="313" spans="8:11" ht="15">
      <c r="H313" s="7">
        <f t="shared" si="16"/>
        <v>10.35</v>
      </c>
      <c r="K313" s="7">
        <f t="shared" si="15"/>
        <v>102.3</v>
      </c>
    </row>
    <row r="314" spans="8:11" ht="15">
      <c r="H314" s="7">
        <f t="shared" si="16"/>
        <v>10.35</v>
      </c>
      <c r="K314" s="7">
        <f t="shared" si="15"/>
        <v>102.3</v>
      </c>
    </row>
    <row r="315" spans="8:11" ht="15">
      <c r="H315" s="7">
        <f t="shared" si="16"/>
        <v>10.35</v>
      </c>
      <c r="K315" s="7">
        <f t="shared" si="15"/>
        <v>102.3</v>
      </c>
    </row>
    <row r="316" spans="8:11" ht="15">
      <c r="H316" s="7">
        <f t="shared" si="16"/>
        <v>10.35</v>
      </c>
      <c r="K316" s="7">
        <f t="shared" si="15"/>
        <v>102.3</v>
      </c>
    </row>
    <row r="317" spans="8:11" ht="15">
      <c r="H317" s="7">
        <f t="shared" si="16"/>
        <v>10.35</v>
      </c>
      <c r="K317" s="7">
        <f t="shared" si="15"/>
        <v>102.3</v>
      </c>
    </row>
    <row r="318" spans="8:11" ht="15">
      <c r="H318" s="7">
        <f t="shared" si="16"/>
        <v>10.35</v>
      </c>
      <c r="K318" s="7">
        <f t="shared" si="15"/>
        <v>102.3</v>
      </c>
    </row>
    <row r="319" spans="8:11" ht="15">
      <c r="H319" s="7">
        <f t="shared" si="16"/>
        <v>10.35</v>
      </c>
      <c r="K319" s="7">
        <f t="shared" si="15"/>
        <v>102.3</v>
      </c>
    </row>
    <row r="320" spans="8:11" ht="15">
      <c r="H320" s="7">
        <f t="shared" si="16"/>
        <v>10.35</v>
      </c>
      <c r="K320" s="7">
        <f t="shared" si="15"/>
        <v>102.3</v>
      </c>
    </row>
    <row r="321" spans="8:11" ht="15">
      <c r="H321" s="7">
        <f t="shared" si="16"/>
        <v>10.35</v>
      </c>
      <c r="K321" s="7">
        <f t="shared" si="15"/>
        <v>102.3</v>
      </c>
    </row>
    <row r="322" spans="8:11" ht="15">
      <c r="H322" s="7">
        <f t="shared" si="16"/>
        <v>10.35</v>
      </c>
      <c r="K322" s="7">
        <f aca="true" t="shared" si="17" ref="K322:K385">(80.14*J322)+102.3</f>
        <v>102.3</v>
      </c>
    </row>
    <row r="323" spans="8:11" ht="15">
      <c r="H323" s="7">
        <f t="shared" si="16"/>
        <v>10.35</v>
      </c>
      <c r="K323" s="7">
        <f t="shared" si="17"/>
        <v>102.3</v>
      </c>
    </row>
    <row r="324" spans="7:11" ht="15">
      <c r="G324" s="7"/>
      <c r="H324" s="7">
        <f aca="true" t="shared" si="18" ref="H324:H387">(60.83*G324)+10.35</f>
        <v>10.35</v>
      </c>
      <c r="K324" s="7">
        <f t="shared" si="17"/>
        <v>102.3</v>
      </c>
    </row>
    <row r="325" spans="8:11" ht="15">
      <c r="H325" s="7">
        <f t="shared" si="18"/>
        <v>10.35</v>
      </c>
      <c r="K325" s="7">
        <f t="shared" si="17"/>
        <v>102.3</v>
      </c>
    </row>
    <row r="326" spans="8:11" ht="15">
      <c r="H326" s="7">
        <f t="shared" si="18"/>
        <v>10.35</v>
      </c>
      <c r="K326" s="7">
        <f t="shared" si="17"/>
        <v>102.3</v>
      </c>
    </row>
    <row r="327" spans="8:11" ht="15">
      <c r="H327" s="7">
        <f t="shared" si="18"/>
        <v>10.35</v>
      </c>
      <c r="K327" s="7">
        <f t="shared" si="17"/>
        <v>102.3</v>
      </c>
    </row>
    <row r="328" spans="8:11" ht="15">
      <c r="H328" s="7">
        <f t="shared" si="18"/>
        <v>10.35</v>
      </c>
      <c r="K328" s="7">
        <f t="shared" si="17"/>
        <v>102.3</v>
      </c>
    </row>
    <row r="329" spans="8:11" ht="15">
      <c r="H329" s="7">
        <f t="shared" si="18"/>
        <v>10.35</v>
      </c>
      <c r="K329" s="7">
        <f t="shared" si="17"/>
        <v>102.3</v>
      </c>
    </row>
    <row r="330" spans="8:11" ht="15">
      <c r="H330" s="7">
        <f t="shared" si="18"/>
        <v>10.35</v>
      </c>
      <c r="K330" s="7">
        <f t="shared" si="17"/>
        <v>102.3</v>
      </c>
    </row>
    <row r="331" spans="7:11" ht="15">
      <c r="G331" s="7"/>
      <c r="H331" s="7">
        <f t="shared" si="18"/>
        <v>10.35</v>
      </c>
      <c r="K331" s="7">
        <f t="shared" si="17"/>
        <v>102.3</v>
      </c>
    </row>
    <row r="332" spans="8:11" ht="15">
      <c r="H332" s="7">
        <f t="shared" si="18"/>
        <v>10.35</v>
      </c>
      <c r="K332" s="7">
        <f t="shared" si="17"/>
        <v>102.3</v>
      </c>
    </row>
    <row r="333" spans="8:11" ht="15">
      <c r="H333" s="7">
        <f t="shared" si="18"/>
        <v>10.35</v>
      </c>
      <c r="K333" s="7">
        <f t="shared" si="17"/>
        <v>102.3</v>
      </c>
    </row>
    <row r="334" spans="8:11" ht="15">
      <c r="H334" s="7">
        <f t="shared" si="18"/>
        <v>10.35</v>
      </c>
      <c r="K334" s="7">
        <f t="shared" si="17"/>
        <v>102.3</v>
      </c>
    </row>
    <row r="335" spans="7:11" ht="15">
      <c r="G335" s="7"/>
      <c r="H335" s="7">
        <f t="shared" si="18"/>
        <v>10.35</v>
      </c>
      <c r="K335" s="7">
        <f t="shared" si="17"/>
        <v>102.3</v>
      </c>
    </row>
    <row r="336" spans="8:11" ht="15">
      <c r="H336" s="7">
        <f t="shared" si="18"/>
        <v>10.35</v>
      </c>
      <c r="K336" s="7">
        <f t="shared" si="17"/>
        <v>102.3</v>
      </c>
    </row>
    <row r="337" spans="8:11" ht="15">
      <c r="H337" s="7">
        <f t="shared" si="18"/>
        <v>10.35</v>
      </c>
      <c r="K337" s="7">
        <f t="shared" si="17"/>
        <v>102.3</v>
      </c>
    </row>
    <row r="338" spans="8:11" ht="15">
      <c r="H338" s="7">
        <f t="shared" si="18"/>
        <v>10.35</v>
      </c>
      <c r="K338" s="7">
        <f t="shared" si="17"/>
        <v>102.3</v>
      </c>
    </row>
    <row r="339" spans="8:11" ht="15">
      <c r="H339" s="7">
        <f t="shared" si="18"/>
        <v>10.35</v>
      </c>
      <c r="K339" s="7">
        <f t="shared" si="17"/>
        <v>102.3</v>
      </c>
    </row>
    <row r="340" spans="8:11" ht="15">
      <c r="H340" s="7">
        <f t="shared" si="18"/>
        <v>10.35</v>
      </c>
      <c r="K340" s="7">
        <f t="shared" si="17"/>
        <v>102.3</v>
      </c>
    </row>
    <row r="341" spans="8:11" ht="15">
      <c r="H341" s="7">
        <f t="shared" si="18"/>
        <v>10.35</v>
      </c>
      <c r="K341" s="7">
        <f t="shared" si="17"/>
        <v>102.3</v>
      </c>
    </row>
    <row r="342" spans="8:11" ht="15">
      <c r="H342" s="7">
        <f t="shared" si="18"/>
        <v>10.35</v>
      </c>
      <c r="K342" s="4">
        <f t="shared" si="17"/>
        <v>102.3</v>
      </c>
    </row>
    <row r="343" spans="8:11" ht="15">
      <c r="H343" s="7">
        <f t="shared" si="18"/>
        <v>10.35</v>
      </c>
      <c r="K343" s="4">
        <f t="shared" si="17"/>
        <v>102.3</v>
      </c>
    </row>
    <row r="344" spans="8:11" ht="15">
      <c r="H344" s="7">
        <f t="shared" si="18"/>
        <v>10.35</v>
      </c>
      <c r="K344" s="4">
        <f t="shared" si="17"/>
        <v>102.3</v>
      </c>
    </row>
    <row r="345" spans="8:11" ht="15">
      <c r="H345" s="7">
        <f t="shared" si="18"/>
        <v>10.35</v>
      </c>
      <c r="K345" s="4">
        <f t="shared" si="17"/>
        <v>102.3</v>
      </c>
    </row>
    <row r="346" spans="8:11" ht="15">
      <c r="H346" s="7">
        <f t="shared" si="18"/>
        <v>10.35</v>
      </c>
      <c r="K346" s="4">
        <f t="shared" si="17"/>
        <v>102.3</v>
      </c>
    </row>
    <row r="347" spans="8:11" ht="15">
      <c r="H347" s="7">
        <f t="shared" si="18"/>
        <v>10.35</v>
      </c>
      <c r="K347" s="4">
        <f t="shared" si="17"/>
        <v>102.3</v>
      </c>
    </row>
    <row r="348" spans="7:11" ht="15">
      <c r="G348" s="7"/>
      <c r="H348" s="7">
        <f t="shared" si="18"/>
        <v>10.35</v>
      </c>
      <c r="K348" s="4">
        <f t="shared" si="17"/>
        <v>102.3</v>
      </c>
    </row>
    <row r="349" spans="8:11" ht="15">
      <c r="H349" s="7">
        <f t="shared" si="18"/>
        <v>10.35</v>
      </c>
      <c r="K349" s="4">
        <f t="shared" si="17"/>
        <v>102.3</v>
      </c>
    </row>
    <row r="350" spans="8:11" ht="15">
      <c r="H350" s="7">
        <f t="shared" si="18"/>
        <v>10.35</v>
      </c>
      <c r="K350" s="4">
        <f t="shared" si="17"/>
        <v>102.3</v>
      </c>
    </row>
    <row r="351" spans="8:11" ht="15">
      <c r="H351" s="7">
        <f t="shared" si="18"/>
        <v>10.35</v>
      </c>
      <c r="K351" s="4">
        <f t="shared" si="17"/>
        <v>102.3</v>
      </c>
    </row>
    <row r="352" spans="8:11" ht="15">
      <c r="H352" s="7">
        <f t="shared" si="18"/>
        <v>10.35</v>
      </c>
      <c r="K352" s="4">
        <f t="shared" si="17"/>
        <v>102.3</v>
      </c>
    </row>
    <row r="353" spans="8:11" ht="15">
      <c r="H353" s="7">
        <f t="shared" si="18"/>
        <v>10.35</v>
      </c>
      <c r="K353" s="4">
        <f t="shared" si="17"/>
        <v>102.3</v>
      </c>
    </row>
    <row r="354" spans="8:11" ht="15">
      <c r="H354" s="7">
        <f t="shared" si="18"/>
        <v>10.35</v>
      </c>
      <c r="K354" s="4">
        <f t="shared" si="17"/>
        <v>102.3</v>
      </c>
    </row>
    <row r="355" spans="8:11" ht="15">
      <c r="H355" s="7">
        <f t="shared" si="18"/>
        <v>10.35</v>
      </c>
      <c r="K355" s="4">
        <f t="shared" si="17"/>
        <v>102.3</v>
      </c>
    </row>
    <row r="356" spans="8:11" ht="15">
      <c r="H356" s="7">
        <f t="shared" si="18"/>
        <v>10.35</v>
      </c>
      <c r="K356" s="4">
        <f t="shared" si="17"/>
        <v>102.3</v>
      </c>
    </row>
    <row r="357" spans="8:11" ht="15">
      <c r="H357" s="7">
        <f t="shared" si="18"/>
        <v>10.35</v>
      </c>
      <c r="K357" s="4">
        <f t="shared" si="17"/>
        <v>102.3</v>
      </c>
    </row>
    <row r="358" spans="8:11" ht="15">
      <c r="H358" s="7">
        <f t="shared" si="18"/>
        <v>10.35</v>
      </c>
      <c r="K358" s="4">
        <f t="shared" si="17"/>
        <v>102.3</v>
      </c>
    </row>
    <row r="359" spans="8:23" ht="15">
      <c r="H359" s="7">
        <f t="shared" si="18"/>
        <v>10.35</v>
      </c>
      <c r="K359" s="4">
        <f t="shared" si="17"/>
        <v>102.3</v>
      </c>
      <c r="W359" s="7"/>
    </row>
    <row r="360" spans="8:11" ht="15">
      <c r="H360" s="7">
        <f t="shared" si="18"/>
        <v>10.35</v>
      </c>
      <c r="K360" s="4">
        <f t="shared" si="17"/>
        <v>102.3</v>
      </c>
    </row>
    <row r="361" spans="8:11" ht="15">
      <c r="H361" s="7">
        <f t="shared" si="18"/>
        <v>10.35</v>
      </c>
      <c r="K361" s="4">
        <f t="shared" si="17"/>
        <v>102.3</v>
      </c>
    </row>
    <row r="362" spans="7:11" ht="15">
      <c r="G362" s="7"/>
      <c r="H362" s="7">
        <f t="shared" si="18"/>
        <v>10.35</v>
      </c>
      <c r="K362" s="4">
        <f t="shared" si="17"/>
        <v>102.3</v>
      </c>
    </row>
    <row r="363" spans="7:11" ht="15">
      <c r="G363" s="7"/>
      <c r="H363" s="7">
        <f t="shared" si="18"/>
        <v>10.35</v>
      </c>
      <c r="K363" s="4">
        <f t="shared" si="17"/>
        <v>102.3</v>
      </c>
    </row>
    <row r="364" spans="8:11" ht="15">
      <c r="H364" s="7">
        <f t="shared" si="18"/>
        <v>10.35</v>
      </c>
      <c r="K364" s="4">
        <f t="shared" si="17"/>
        <v>102.3</v>
      </c>
    </row>
    <row r="365" spans="8:11" ht="15">
      <c r="H365" s="7">
        <f t="shared" si="18"/>
        <v>10.35</v>
      </c>
      <c r="K365" s="4">
        <f t="shared" si="17"/>
        <v>102.3</v>
      </c>
    </row>
    <row r="366" spans="8:11" ht="15">
      <c r="H366" s="7">
        <f t="shared" si="18"/>
        <v>10.35</v>
      </c>
      <c r="K366" s="4">
        <f t="shared" si="17"/>
        <v>102.3</v>
      </c>
    </row>
    <row r="367" spans="8:11" ht="15">
      <c r="H367" s="7">
        <f t="shared" si="18"/>
        <v>10.35</v>
      </c>
      <c r="K367" s="4">
        <f t="shared" si="17"/>
        <v>102.3</v>
      </c>
    </row>
    <row r="368" spans="7:11" ht="15">
      <c r="G368" s="7"/>
      <c r="H368" s="7">
        <f t="shared" si="18"/>
        <v>10.35</v>
      </c>
      <c r="K368" s="4">
        <f t="shared" si="17"/>
        <v>102.3</v>
      </c>
    </row>
    <row r="369" spans="8:11" ht="15">
      <c r="H369" s="7">
        <f t="shared" si="18"/>
        <v>10.35</v>
      </c>
      <c r="K369" s="4">
        <f t="shared" si="17"/>
        <v>102.3</v>
      </c>
    </row>
    <row r="370" spans="8:11" ht="15">
      <c r="H370" s="7">
        <f t="shared" si="18"/>
        <v>10.35</v>
      </c>
      <c r="K370" s="4">
        <f t="shared" si="17"/>
        <v>102.3</v>
      </c>
    </row>
    <row r="371" spans="7:11" ht="15">
      <c r="G371" s="7"/>
      <c r="H371" s="7">
        <f t="shared" si="18"/>
        <v>10.35</v>
      </c>
      <c r="K371" s="4">
        <f t="shared" si="17"/>
        <v>102.3</v>
      </c>
    </row>
    <row r="372" spans="8:11" ht="15">
      <c r="H372" s="7">
        <f t="shared" si="18"/>
        <v>10.35</v>
      </c>
      <c r="K372" s="4">
        <f t="shared" si="17"/>
        <v>102.3</v>
      </c>
    </row>
    <row r="373" spans="8:11" ht="15">
      <c r="H373" s="7">
        <f t="shared" si="18"/>
        <v>10.35</v>
      </c>
      <c r="K373" s="4">
        <f t="shared" si="17"/>
        <v>102.3</v>
      </c>
    </row>
    <row r="374" spans="7:11" ht="15">
      <c r="G374" s="7"/>
      <c r="H374" s="7">
        <f t="shared" si="18"/>
        <v>10.35</v>
      </c>
      <c r="K374" s="4">
        <f t="shared" si="17"/>
        <v>102.3</v>
      </c>
    </row>
    <row r="375" spans="7:11" ht="15">
      <c r="G375" s="7"/>
      <c r="H375" s="7">
        <f t="shared" si="18"/>
        <v>10.35</v>
      </c>
      <c r="K375" s="4">
        <f t="shared" si="17"/>
        <v>102.3</v>
      </c>
    </row>
    <row r="376" spans="8:11" ht="15">
      <c r="H376" s="7">
        <f t="shared" si="18"/>
        <v>10.35</v>
      </c>
      <c r="K376" s="4">
        <f t="shared" si="17"/>
        <v>102.3</v>
      </c>
    </row>
    <row r="377" spans="8:11" ht="15">
      <c r="H377" s="7">
        <f t="shared" si="18"/>
        <v>10.35</v>
      </c>
      <c r="K377" s="4">
        <f t="shared" si="17"/>
        <v>102.3</v>
      </c>
    </row>
    <row r="378" spans="8:11" ht="15">
      <c r="H378" s="7">
        <f t="shared" si="18"/>
        <v>10.35</v>
      </c>
      <c r="K378" s="4">
        <f t="shared" si="17"/>
        <v>102.3</v>
      </c>
    </row>
    <row r="379" spans="8:11" ht="15">
      <c r="H379" s="7">
        <f t="shared" si="18"/>
        <v>10.35</v>
      </c>
      <c r="K379" s="4">
        <f t="shared" si="17"/>
        <v>102.3</v>
      </c>
    </row>
    <row r="380" spans="8:11" ht="15">
      <c r="H380" s="7">
        <f t="shared" si="18"/>
        <v>10.35</v>
      </c>
      <c r="K380" s="4">
        <f t="shared" si="17"/>
        <v>102.3</v>
      </c>
    </row>
    <row r="381" spans="8:11" ht="15">
      <c r="H381" s="7">
        <f t="shared" si="18"/>
        <v>10.35</v>
      </c>
      <c r="K381" s="4">
        <f t="shared" si="17"/>
        <v>102.3</v>
      </c>
    </row>
    <row r="382" spans="8:11" ht="15">
      <c r="H382" s="7">
        <f t="shared" si="18"/>
        <v>10.35</v>
      </c>
      <c r="K382" s="4">
        <f t="shared" si="17"/>
        <v>102.3</v>
      </c>
    </row>
    <row r="383" spans="8:11" ht="15">
      <c r="H383" s="7">
        <f t="shared" si="18"/>
        <v>10.35</v>
      </c>
      <c r="K383" s="4">
        <f t="shared" si="17"/>
        <v>102.3</v>
      </c>
    </row>
    <row r="384" spans="8:11" ht="15">
      <c r="H384" s="7">
        <f t="shared" si="18"/>
        <v>10.35</v>
      </c>
      <c r="K384" s="4">
        <f t="shared" si="17"/>
        <v>102.3</v>
      </c>
    </row>
    <row r="385" spans="7:11" ht="15">
      <c r="G385" s="7"/>
      <c r="H385" s="7">
        <f t="shared" si="18"/>
        <v>10.35</v>
      </c>
      <c r="K385" s="4">
        <f t="shared" si="17"/>
        <v>102.3</v>
      </c>
    </row>
    <row r="386" spans="8:11" ht="15">
      <c r="H386" s="7">
        <f t="shared" si="18"/>
        <v>10.35</v>
      </c>
      <c r="K386" s="4">
        <f aca="true" t="shared" si="19" ref="K386:K449">(80.14*J386)+102.3</f>
        <v>102.3</v>
      </c>
    </row>
    <row r="387" spans="8:11" ht="15">
      <c r="H387" s="7">
        <f t="shared" si="18"/>
        <v>10.35</v>
      </c>
      <c r="K387" s="4">
        <f t="shared" si="19"/>
        <v>102.3</v>
      </c>
    </row>
    <row r="388" spans="8:11" ht="15">
      <c r="H388" s="7">
        <f aca="true" t="shared" si="20" ref="H388:H451">(60.83*G388)+10.35</f>
        <v>10.35</v>
      </c>
      <c r="K388" s="4">
        <f t="shared" si="19"/>
        <v>102.3</v>
      </c>
    </row>
    <row r="389" spans="8:11" ht="15">
      <c r="H389" s="7">
        <f t="shared" si="20"/>
        <v>10.35</v>
      </c>
      <c r="K389" s="4">
        <f t="shared" si="19"/>
        <v>102.3</v>
      </c>
    </row>
    <row r="390" spans="8:11" ht="15">
      <c r="H390" s="7">
        <f t="shared" si="20"/>
        <v>10.35</v>
      </c>
      <c r="K390" s="4">
        <f t="shared" si="19"/>
        <v>102.3</v>
      </c>
    </row>
    <row r="391" spans="8:11" ht="15">
      <c r="H391" s="7">
        <f t="shared" si="20"/>
        <v>10.35</v>
      </c>
      <c r="K391" s="4">
        <f t="shared" si="19"/>
        <v>102.3</v>
      </c>
    </row>
    <row r="392" spans="8:11" ht="15">
      <c r="H392" s="7">
        <f t="shared" si="20"/>
        <v>10.35</v>
      </c>
      <c r="K392" s="4">
        <f t="shared" si="19"/>
        <v>102.3</v>
      </c>
    </row>
    <row r="393" spans="8:11" ht="15">
      <c r="H393" s="7">
        <f t="shared" si="20"/>
        <v>10.35</v>
      </c>
      <c r="K393" s="4">
        <f t="shared" si="19"/>
        <v>102.3</v>
      </c>
    </row>
    <row r="394" spans="8:11" ht="15">
      <c r="H394" s="7">
        <f t="shared" si="20"/>
        <v>10.35</v>
      </c>
      <c r="K394" s="4">
        <f t="shared" si="19"/>
        <v>102.3</v>
      </c>
    </row>
    <row r="395" spans="8:11" ht="15">
      <c r="H395" s="7">
        <f t="shared" si="20"/>
        <v>10.35</v>
      </c>
      <c r="K395" s="4">
        <f t="shared" si="19"/>
        <v>102.3</v>
      </c>
    </row>
    <row r="396" spans="8:11" ht="15">
      <c r="H396" s="7">
        <f t="shared" si="20"/>
        <v>10.35</v>
      </c>
      <c r="K396" s="4">
        <f t="shared" si="19"/>
        <v>102.3</v>
      </c>
    </row>
    <row r="397" spans="8:11" ht="15">
      <c r="H397" s="7">
        <f t="shared" si="20"/>
        <v>10.35</v>
      </c>
      <c r="K397" s="4">
        <f t="shared" si="19"/>
        <v>102.3</v>
      </c>
    </row>
    <row r="398" spans="8:11" ht="15">
      <c r="H398" s="7">
        <f t="shared" si="20"/>
        <v>10.35</v>
      </c>
      <c r="K398" s="4">
        <f t="shared" si="19"/>
        <v>102.3</v>
      </c>
    </row>
    <row r="399" spans="8:11" ht="15">
      <c r="H399" s="7">
        <f t="shared" si="20"/>
        <v>10.35</v>
      </c>
      <c r="K399" s="4">
        <f t="shared" si="19"/>
        <v>102.3</v>
      </c>
    </row>
    <row r="400" spans="8:11" ht="15">
      <c r="H400" s="7">
        <f t="shared" si="20"/>
        <v>10.35</v>
      </c>
      <c r="K400" s="4">
        <f t="shared" si="19"/>
        <v>102.3</v>
      </c>
    </row>
    <row r="401" spans="8:11" ht="15">
      <c r="H401" s="7">
        <f t="shared" si="20"/>
        <v>10.35</v>
      </c>
      <c r="K401" s="4">
        <f t="shared" si="19"/>
        <v>102.3</v>
      </c>
    </row>
    <row r="402" spans="8:11" ht="15">
      <c r="H402" s="7">
        <f t="shared" si="20"/>
        <v>10.35</v>
      </c>
      <c r="K402" s="4">
        <f t="shared" si="19"/>
        <v>102.3</v>
      </c>
    </row>
    <row r="403" spans="8:11" ht="15">
      <c r="H403" s="7">
        <f t="shared" si="20"/>
        <v>10.35</v>
      </c>
      <c r="K403" s="4">
        <f t="shared" si="19"/>
        <v>102.3</v>
      </c>
    </row>
    <row r="404" spans="8:11" ht="15">
      <c r="H404" s="7">
        <f t="shared" si="20"/>
        <v>10.35</v>
      </c>
      <c r="K404" s="4">
        <f t="shared" si="19"/>
        <v>102.3</v>
      </c>
    </row>
    <row r="405" spans="8:11" ht="15">
      <c r="H405" s="7">
        <f t="shared" si="20"/>
        <v>10.35</v>
      </c>
      <c r="K405" s="4">
        <f t="shared" si="19"/>
        <v>102.3</v>
      </c>
    </row>
    <row r="406" spans="8:11" ht="15">
      <c r="H406" s="7">
        <f t="shared" si="20"/>
        <v>10.35</v>
      </c>
      <c r="K406" s="4">
        <f t="shared" si="19"/>
        <v>102.3</v>
      </c>
    </row>
    <row r="407" spans="8:11" ht="15">
      <c r="H407" s="7">
        <f t="shared" si="20"/>
        <v>10.35</v>
      </c>
      <c r="K407" s="4">
        <f t="shared" si="19"/>
        <v>102.3</v>
      </c>
    </row>
    <row r="408" spans="8:11" ht="15">
      <c r="H408" s="7">
        <f t="shared" si="20"/>
        <v>10.35</v>
      </c>
      <c r="K408" s="4">
        <f t="shared" si="19"/>
        <v>102.3</v>
      </c>
    </row>
    <row r="409" spans="8:11" ht="15">
      <c r="H409" s="7">
        <f t="shared" si="20"/>
        <v>10.35</v>
      </c>
      <c r="K409" s="4">
        <f t="shared" si="19"/>
        <v>102.3</v>
      </c>
    </row>
    <row r="410" spans="8:11" ht="15">
      <c r="H410" s="7">
        <f t="shared" si="20"/>
        <v>10.35</v>
      </c>
      <c r="K410" s="4">
        <f t="shared" si="19"/>
        <v>102.3</v>
      </c>
    </row>
    <row r="411" spans="8:11" ht="15">
      <c r="H411" s="7">
        <f t="shared" si="20"/>
        <v>10.35</v>
      </c>
      <c r="K411" s="4">
        <f t="shared" si="19"/>
        <v>102.3</v>
      </c>
    </row>
    <row r="412" spans="8:11" ht="15">
      <c r="H412" s="7">
        <f t="shared" si="20"/>
        <v>10.35</v>
      </c>
      <c r="K412" s="4">
        <f t="shared" si="19"/>
        <v>102.3</v>
      </c>
    </row>
    <row r="413" spans="8:11" ht="15">
      <c r="H413" s="7">
        <f t="shared" si="20"/>
        <v>10.35</v>
      </c>
      <c r="K413" s="4">
        <f t="shared" si="19"/>
        <v>102.3</v>
      </c>
    </row>
    <row r="414" spans="8:11" ht="15">
      <c r="H414" s="7">
        <f t="shared" si="20"/>
        <v>10.35</v>
      </c>
      <c r="K414" s="4">
        <f t="shared" si="19"/>
        <v>102.3</v>
      </c>
    </row>
    <row r="415" spans="8:11" ht="15">
      <c r="H415" s="7">
        <f t="shared" si="20"/>
        <v>10.35</v>
      </c>
      <c r="K415" s="4">
        <f t="shared" si="19"/>
        <v>102.3</v>
      </c>
    </row>
    <row r="416" spans="8:11" ht="15">
      <c r="H416" s="7">
        <f t="shared" si="20"/>
        <v>10.35</v>
      </c>
      <c r="K416" s="4">
        <f t="shared" si="19"/>
        <v>102.3</v>
      </c>
    </row>
    <row r="417" spans="7:11" ht="15">
      <c r="G417" s="7"/>
      <c r="H417" s="7">
        <f t="shared" si="20"/>
        <v>10.35</v>
      </c>
      <c r="K417" s="4">
        <f t="shared" si="19"/>
        <v>102.3</v>
      </c>
    </row>
    <row r="418" spans="8:11" ht="15">
      <c r="H418" s="7">
        <f t="shared" si="20"/>
        <v>10.35</v>
      </c>
      <c r="K418" s="4">
        <f t="shared" si="19"/>
        <v>102.3</v>
      </c>
    </row>
    <row r="419" spans="8:11" ht="15">
      <c r="H419" s="7">
        <f t="shared" si="20"/>
        <v>10.35</v>
      </c>
      <c r="K419" s="4">
        <f t="shared" si="19"/>
        <v>102.3</v>
      </c>
    </row>
    <row r="420" spans="8:11" ht="15">
      <c r="H420" s="7">
        <f t="shared" si="20"/>
        <v>10.35</v>
      </c>
      <c r="K420" s="4">
        <f t="shared" si="19"/>
        <v>102.3</v>
      </c>
    </row>
    <row r="421" spans="8:11" ht="15">
      <c r="H421" s="7">
        <f t="shared" si="20"/>
        <v>10.35</v>
      </c>
      <c r="K421" s="4">
        <f t="shared" si="19"/>
        <v>102.3</v>
      </c>
    </row>
    <row r="422" spans="7:11" ht="15">
      <c r="G422" s="7"/>
      <c r="H422" s="7">
        <f t="shared" si="20"/>
        <v>10.35</v>
      </c>
      <c r="K422" s="4">
        <f t="shared" si="19"/>
        <v>102.3</v>
      </c>
    </row>
    <row r="423" spans="8:11" ht="15">
      <c r="H423" s="7">
        <f t="shared" si="20"/>
        <v>10.35</v>
      </c>
      <c r="K423" s="4">
        <f t="shared" si="19"/>
        <v>102.3</v>
      </c>
    </row>
    <row r="424" spans="8:11" ht="15">
      <c r="H424" s="7">
        <f t="shared" si="20"/>
        <v>10.35</v>
      </c>
      <c r="K424" s="4">
        <f t="shared" si="19"/>
        <v>102.3</v>
      </c>
    </row>
    <row r="425" spans="8:11" ht="15">
      <c r="H425" s="7">
        <f t="shared" si="20"/>
        <v>10.35</v>
      </c>
      <c r="K425" s="4">
        <f t="shared" si="19"/>
        <v>102.3</v>
      </c>
    </row>
    <row r="426" spans="8:11" ht="15">
      <c r="H426" s="7">
        <f t="shared" si="20"/>
        <v>10.35</v>
      </c>
      <c r="K426" s="4">
        <f t="shared" si="19"/>
        <v>102.3</v>
      </c>
    </row>
    <row r="427" spans="7:11" ht="15">
      <c r="G427" s="7"/>
      <c r="H427" s="7">
        <f t="shared" si="20"/>
        <v>10.35</v>
      </c>
      <c r="K427" s="4">
        <f t="shared" si="19"/>
        <v>102.3</v>
      </c>
    </row>
    <row r="428" spans="7:11" ht="15">
      <c r="G428" s="7"/>
      <c r="H428" s="7">
        <f t="shared" si="20"/>
        <v>10.35</v>
      </c>
      <c r="K428" s="4">
        <f t="shared" si="19"/>
        <v>102.3</v>
      </c>
    </row>
    <row r="429" spans="8:11" ht="15">
      <c r="H429" s="7">
        <f t="shared" si="20"/>
        <v>10.35</v>
      </c>
      <c r="K429" s="4">
        <f t="shared" si="19"/>
        <v>102.3</v>
      </c>
    </row>
    <row r="430" spans="8:11" ht="15">
      <c r="H430" s="7">
        <f t="shared" si="20"/>
        <v>10.35</v>
      </c>
      <c r="K430" s="4">
        <f t="shared" si="19"/>
        <v>102.3</v>
      </c>
    </row>
    <row r="431" spans="8:11" ht="15">
      <c r="H431" s="7">
        <f t="shared" si="20"/>
        <v>10.35</v>
      </c>
      <c r="K431" s="4">
        <f t="shared" si="19"/>
        <v>102.3</v>
      </c>
    </row>
    <row r="432" spans="8:11" ht="15">
      <c r="H432" s="7">
        <f t="shared" si="20"/>
        <v>10.35</v>
      </c>
      <c r="K432" s="4">
        <f t="shared" si="19"/>
        <v>102.3</v>
      </c>
    </row>
    <row r="433" spans="8:11" ht="15">
      <c r="H433" s="7">
        <f t="shared" si="20"/>
        <v>10.35</v>
      </c>
      <c r="K433" s="4">
        <f t="shared" si="19"/>
        <v>102.3</v>
      </c>
    </row>
    <row r="434" spans="8:11" ht="15">
      <c r="H434" s="7">
        <f t="shared" si="20"/>
        <v>10.35</v>
      </c>
      <c r="K434" s="4">
        <f t="shared" si="19"/>
        <v>102.3</v>
      </c>
    </row>
    <row r="435" spans="8:11" ht="15">
      <c r="H435" s="7">
        <f t="shared" si="20"/>
        <v>10.35</v>
      </c>
      <c r="K435" s="4">
        <f t="shared" si="19"/>
        <v>102.3</v>
      </c>
    </row>
    <row r="436" spans="8:11" ht="15">
      <c r="H436" s="7">
        <f t="shared" si="20"/>
        <v>10.35</v>
      </c>
      <c r="K436" s="4">
        <f t="shared" si="19"/>
        <v>102.3</v>
      </c>
    </row>
    <row r="437" spans="7:11" ht="15">
      <c r="G437" s="7"/>
      <c r="H437" s="7">
        <f t="shared" si="20"/>
        <v>10.35</v>
      </c>
      <c r="K437" s="4">
        <f t="shared" si="19"/>
        <v>102.3</v>
      </c>
    </row>
    <row r="438" spans="8:11" ht="15">
      <c r="H438" s="7">
        <f t="shared" si="20"/>
        <v>10.35</v>
      </c>
      <c r="K438" s="4">
        <f t="shared" si="19"/>
        <v>102.3</v>
      </c>
    </row>
    <row r="439" spans="8:11" ht="15">
      <c r="H439" s="7">
        <f t="shared" si="20"/>
        <v>10.35</v>
      </c>
      <c r="K439" s="4">
        <f t="shared" si="19"/>
        <v>102.3</v>
      </c>
    </row>
    <row r="440" spans="7:11" ht="15">
      <c r="G440" s="7"/>
      <c r="H440" s="7">
        <f t="shared" si="20"/>
        <v>10.35</v>
      </c>
      <c r="K440" s="4">
        <f t="shared" si="19"/>
        <v>102.3</v>
      </c>
    </row>
    <row r="441" spans="8:11" ht="15">
      <c r="H441" s="7">
        <f t="shared" si="20"/>
        <v>10.35</v>
      </c>
      <c r="K441" s="4">
        <f t="shared" si="19"/>
        <v>102.3</v>
      </c>
    </row>
    <row r="442" spans="8:11" ht="15">
      <c r="H442" s="7">
        <f t="shared" si="20"/>
        <v>10.35</v>
      </c>
      <c r="K442" s="4">
        <f t="shared" si="19"/>
        <v>102.3</v>
      </c>
    </row>
    <row r="443" spans="8:11" ht="15">
      <c r="H443" s="7">
        <f t="shared" si="20"/>
        <v>10.35</v>
      </c>
      <c r="K443" s="4">
        <f t="shared" si="19"/>
        <v>102.3</v>
      </c>
    </row>
    <row r="444" spans="7:11" ht="15">
      <c r="G444" s="7"/>
      <c r="H444" s="7">
        <f t="shared" si="20"/>
        <v>10.35</v>
      </c>
      <c r="K444" s="4">
        <f t="shared" si="19"/>
        <v>102.3</v>
      </c>
    </row>
    <row r="445" spans="8:11" ht="15">
      <c r="H445" s="7">
        <f t="shared" si="20"/>
        <v>10.35</v>
      </c>
      <c r="K445" s="4">
        <f t="shared" si="19"/>
        <v>102.3</v>
      </c>
    </row>
    <row r="446" spans="8:11" ht="15">
      <c r="H446" s="7">
        <f t="shared" si="20"/>
        <v>10.35</v>
      </c>
      <c r="K446" s="4">
        <f t="shared" si="19"/>
        <v>102.3</v>
      </c>
    </row>
    <row r="447" spans="8:11" ht="15">
      <c r="H447" s="7">
        <f t="shared" si="20"/>
        <v>10.35</v>
      </c>
      <c r="K447" s="4">
        <f t="shared" si="19"/>
        <v>102.3</v>
      </c>
    </row>
    <row r="448" spans="8:11" ht="15">
      <c r="H448" s="7">
        <f t="shared" si="20"/>
        <v>10.35</v>
      </c>
      <c r="K448" s="4">
        <f t="shared" si="19"/>
        <v>102.3</v>
      </c>
    </row>
    <row r="449" spans="7:11" ht="15">
      <c r="G449" s="7"/>
      <c r="H449" s="7">
        <f t="shared" si="20"/>
        <v>10.35</v>
      </c>
      <c r="K449" s="4">
        <f t="shared" si="19"/>
        <v>102.3</v>
      </c>
    </row>
    <row r="450" spans="8:11" ht="15">
      <c r="H450" s="7">
        <f t="shared" si="20"/>
        <v>10.35</v>
      </c>
      <c r="K450" s="4">
        <f aca="true" t="shared" si="21" ref="K450:K513">(80.14*J450)+102.3</f>
        <v>102.3</v>
      </c>
    </row>
    <row r="451" spans="7:11" ht="15">
      <c r="G451" s="7"/>
      <c r="H451" s="7">
        <f t="shared" si="20"/>
        <v>10.35</v>
      </c>
      <c r="K451" s="4">
        <f t="shared" si="21"/>
        <v>102.3</v>
      </c>
    </row>
    <row r="452" spans="8:11" ht="15">
      <c r="H452" s="7">
        <f aca="true" t="shared" si="22" ref="H452:H493">(60.83*G452)+10.35</f>
        <v>10.35</v>
      </c>
      <c r="K452" s="4">
        <f t="shared" si="21"/>
        <v>102.3</v>
      </c>
    </row>
    <row r="453" spans="8:11" ht="15">
      <c r="H453" s="7">
        <f t="shared" si="22"/>
        <v>10.35</v>
      </c>
      <c r="K453" s="4">
        <f t="shared" si="21"/>
        <v>102.3</v>
      </c>
    </row>
    <row r="454" spans="8:11" ht="15">
      <c r="H454" s="7">
        <f t="shared" si="22"/>
        <v>10.35</v>
      </c>
      <c r="K454" s="4">
        <f t="shared" si="21"/>
        <v>102.3</v>
      </c>
    </row>
    <row r="455" spans="8:11" ht="15">
      <c r="H455" s="7">
        <f t="shared" si="22"/>
        <v>10.35</v>
      </c>
      <c r="K455" s="4">
        <f t="shared" si="21"/>
        <v>102.3</v>
      </c>
    </row>
    <row r="456" spans="8:11" ht="15">
      <c r="H456" s="7">
        <f t="shared" si="22"/>
        <v>10.35</v>
      </c>
      <c r="K456" s="4">
        <f t="shared" si="21"/>
        <v>102.3</v>
      </c>
    </row>
    <row r="457" spans="8:11" ht="15">
      <c r="H457" s="7">
        <f t="shared" si="22"/>
        <v>10.35</v>
      </c>
      <c r="K457" s="4">
        <f t="shared" si="21"/>
        <v>102.3</v>
      </c>
    </row>
    <row r="458" spans="8:11" ht="15">
      <c r="H458" s="7">
        <f t="shared" si="22"/>
        <v>10.35</v>
      </c>
      <c r="K458" s="4">
        <f t="shared" si="21"/>
        <v>102.3</v>
      </c>
    </row>
    <row r="459" spans="8:11" ht="15">
      <c r="H459" s="7">
        <f t="shared" si="22"/>
        <v>10.35</v>
      </c>
      <c r="K459" s="4">
        <f t="shared" si="21"/>
        <v>102.3</v>
      </c>
    </row>
    <row r="460" spans="8:11" ht="15">
      <c r="H460" s="7">
        <f t="shared" si="22"/>
        <v>10.35</v>
      </c>
      <c r="K460" s="4">
        <f t="shared" si="21"/>
        <v>102.3</v>
      </c>
    </row>
    <row r="461" spans="8:11" ht="15">
      <c r="H461" s="7">
        <f t="shared" si="22"/>
        <v>10.35</v>
      </c>
      <c r="K461" s="4">
        <f t="shared" si="21"/>
        <v>102.3</v>
      </c>
    </row>
    <row r="462" spans="7:11" ht="15">
      <c r="G462" s="7"/>
      <c r="H462" s="7">
        <f t="shared" si="22"/>
        <v>10.35</v>
      </c>
      <c r="K462" s="4">
        <f t="shared" si="21"/>
        <v>102.3</v>
      </c>
    </row>
    <row r="463" spans="7:11" ht="15">
      <c r="G463" s="7"/>
      <c r="H463" s="7">
        <f t="shared" si="22"/>
        <v>10.35</v>
      </c>
      <c r="K463" s="4">
        <f t="shared" si="21"/>
        <v>102.3</v>
      </c>
    </row>
    <row r="464" spans="8:11" ht="15">
      <c r="H464" s="7">
        <f t="shared" si="22"/>
        <v>10.35</v>
      </c>
      <c r="K464" s="4">
        <f t="shared" si="21"/>
        <v>102.3</v>
      </c>
    </row>
    <row r="465" spans="8:11" ht="15">
      <c r="H465" s="7">
        <f t="shared" si="22"/>
        <v>10.35</v>
      </c>
      <c r="K465" s="4">
        <f t="shared" si="21"/>
        <v>102.3</v>
      </c>
    </row>
    <row r="466" spans="8:11" ht="15">
      <c r="H466" s="7">
        <f t="shared" si="22"/>
        <v>10.35</v>
      </c>
      <c r="K466" s="4">
        <f t="shared" si="21"/>
        <v>102.3</v>
      </c>
    </row>
    <row r="467" spans="8:11" ht="15">
      <c r="H467" s="7">
        <f t="shared" si="22"/>
        <v>10.35</v>
      </c>
      <c r="K467" s="4">
        <f t="shared" si="21"/>
        <v>102.3</v>
      </c>
    </row>
    <row r="468" spans="8:11" ht="15">
      <c r="H468" s="7">
        <f t="shared" si="22"/>
        <v>10.35</v>
      </c>
      <c r="K468" s="4">
        <f t="shared" si="21"/>
        <v>102.3</v>
      </c>
    </row>
    <row r="469" spans="8:11" ht="15">
      <c r="H469" s="7">
        <f t="shared" si="22"/>
        <v>10.35</v>
      </c>
      <c r="K469" s="4">
        <f t="shared" si="21"/>
        <v>102.3</v>
      </c>
    </row>
    <row r="470" spans="8:11" ht="15">
      <c r="H470" s="7">
        <f t="shared" si="22"/>
        <v>10.35</v>
      </c>
      <c r="K470" s="4">
        <f t="shared" si="21"/>
        <v>102.3</v>
      </c>
    </row>
    <row r="471" spans="8:11" ht="15">
      <c r="H471" s="7">
        <f t="shared" si="22"/>
        <v>10.35</v>
      </c>
      <c r="K471" s="4">
        <f t="shared" si="21"/>
        <v>102.3</v>
      </c>
    </row>
    <row r="472" spans="8:11" ht="15">
      <c r="H472" s="7">
        <f t="shared" si="22"/>
        <v>10.35</v>
      </c>
      <c r="K472" s="4">
        <f t="shared" si="21"/>
        <v>102.3</v>
      </c>
    </row>
    <row r="473" spans="8:11" ht="15">
      <c r="H473" s="7">
        <f t="shared" si="22"/>
        <v>10.35</v>
      </c>
      <c r="K473" s="4">
        <f t="shared" si="21"/>
        <v>102.3</v>
      </c>
    </row>
    <row r="474" spans="8:11" ht="15">
      <c r="H474" s="7">
        <f t="shared" si="22"/>
        <v>10.35</v>
      </c>
      <c r="K474" s="4">
        <f t="shared" si="21"/>
        <v>102.3</v>
      </c>
    </row>
    <row r="475" spans="8:11" ht="15">
      <c r="H475" s="7">
        <f t="shared" si="22"/>
        <v>10.35</v>
      </c>
      <c r="K475" s="4">
        <f t="shared" si="21"/>
        <v>102.3</v>
      </c>
    </row>
    <row r="476" spans="7:11" ht="15">
      <c r="G476" s="7"/>
      <c r="H476" s="7">
        <f t="shared" si="22"/>
        <v>10.35</v>
      </c>
      <c r="K476" s="4">
        <f t="shared" si="21"/>
        <v>102.3</v>
      </c>
    </row>
    <row r="477" spans="7:11" ht="15">
      <c r="G477" s="7"/>
      <c r="H477" s="7">
        <f t="shared" si="22"/>
        <v>10.35</v>
      </c>
      <c r="K477" s="4">
        <f t="shared" si="21"/>
        <v>102.3</v>
      </c>
    </row>
    <row r="478" spans="7:11" ht="15">
      <c r="G478" s="7"/>
      <c r="H478" s="7">
        <f t="shared" si="22"/>
        <v>10.35</v>
      </c>
      <c r="K478" s="4">
        <f t="shared" si="21"/>
        <v>102.3</v>
      </c>
    </row>
    <row r="479" spans="8:11" ht="15">
      <c r="H479" s="7">
        <f t="shared" si="22"/>
        <v>10.35</v>
      </c>
      <c r="K479" s="4">
        <f t="shared" si="21"/>
        <v>102.3</v>
      </c>
    </row>
    <row r="480" spans="8:11" ht="15">
      <c r="H480" s="7">
        <f t="shared" si="22"/>
        <v>10.35</v>
      </c>
      <c r="K480" s="4">
        <f t="shared" si="21"/>
        <v>102.3</v>
      </c>
    </row>
    <row r="481" spans="8:11" ht="15">
      <c r="H481" s="7">
        <f t="shared" si="22"/>
        <v>10.35</v>
      </c>
      <c r="K481" s="4">
        <f t="shared" si="21"/>
        <v>102.3</v>
      </c>
    </row>
    <row r="482" spans="7:11" ht="15">
      <c r="G482" s="7"/>
      <c r="H482" s="7">
        <f t="shared" si="22"/>
        <v>10.35</v>
      </c>
      <c r="K482" s="4">
        <f t="shared" si="21"/>
        <v>102.3</v>
      </c>
    </row>
    <row r="483" spans="8:11" ht="15">
      <c r="H483" s="7">
        <f t="shared" si="22"/>
        <v>10.35</v>
      </c>
      <c r="K483" s="4">
        <f t="shared" si="21"/>
        <v>102.3</v>
      </c>
    </row>
    <row r="484" spans="8:11" ht="15">
      <c r="H484" s="7">
        <f t="shared" si="22"/>
        <v>10.35</v>
      </c>
      <c r="K484" s="4">
        <f t="shared" si="21"/>
        <v>102.3</v>
      </c>
    </row>
    <row r="485" spans="8:11" ht="15">
      <c r="H485" s="7">
        <f t="shared" si="22"/>
        <v>10.35</v>
      </c>
      <c r="K485" s="4">
        <f t="shared" si="21"/>
        <v>102.3</v>
      </c>
    </row>
    <row r="486" spans="8:11" ht="15">
      <c r="H486" s="7">
        <f t="shared" si="22"/>
        <v>10.35</v>
      </c>
      <c r="K486" s="4">
        <f t="shared" si="21"/>
        <v>102.3</v>
      </c>
    </row>
    <row r="487" spans="8:11" ht="15">
      <c r="H487" s="7">
        <f t="shared" si="22"/>
        <v>10.35</v>
      </c>
      <c r="J487" s="7"/>
      <c r="K487" s="7">
        <f t="shared" si="21"/>
        <v>102.3</v>
      </c>
    </row>
    <row r="488" spans="8:11" ht="15">
      <c r="H488" s="7">
        <f t="shared" si="22"/>
        <v>10.35</v>
      </c>
      <c r="J488" s="7"/>
      <c r="K488" s="7">
        <f t="shared" si="21"/>
        <v>102.3</v>
      </c>
    </row>
    <row r="489" spans="8:23" ht="15">
      <c r="H489" s="7">
        <f t="shared" si="22"/>
        <v>10.35</v>
      </c>
      <c r="J489" s="7"/>
      <c r="K489" s="7">
        <f t="shared" si="21"/>
        <v>102.3</v>
      </c>
      <c r="W489" s="7"/>
    </row>
    <row r="490" spans="8:11" ht="15">
      <c r="H490" s="7">
        <f t="shared" si="22"/>
        <v>10.35</v>
      </c>
      <c r="J490" s="7"/>
      <c r="K490" s="7">
        <f t="shared" si="21"/>
        <v>102.3</v>
      </c>
    </row>
    <row r="491" spans="8:11" ht="15">
      <c r="H491" s="7">
        <f t="shared" si="22"/>
        <v>10.35</v>
      </c>
      <c r="J491" s="7"/>
      <c r="K491" s="7">
        <f t="shared" si="21"/>
        <v>102.3</v>
      </c>
    </row>
    <row r="492" spans="7:11" ht="15">
      <c r="G492" s="7"/>
      <c r="H492" s="7">
        <f t="shared" si="22"/>
        <v>10.35</v>
      </c>
      <c r="J492" s="7"/>
      <c r="K492" s="7">
        <f t="shared" si="21"/>
        <v>102.3</v>
      </c>
    </row>
    <row r="493" spans="8:11" ht="15">
      <c r="H493" s="7">
        <f t="shared" si="22"/>
        <v>10.35</v>
      </c>
      <c r="J493" s="7"/>
      <c r="K493" s="7">
        <f t="shared" si="21"/>
        <v>102.3</v>
      </c>
    </row>
    <row r="494" spans="10:11" ht="15">
      <c r="J494" s="7"/>
      <c r="K494" s="7">
        <f t="shared" si="21"/>
        <v>102.3</v>
      </c>
    </row>
    <row r="495" spans="10:11" ht="15">
      <c r="J495" s="7"/>
      <c r="K495" s="7">
        <f t="shared" si="21"/>
        <v>102.3</v>
      </c>
    </row>
    <row r="496" spans="10:11" ht="15">
      <c r="J496" s="7"/>
      <c r="K496" s="7">
        <f t="shared" si="21"/>
        <v>102.3</v>
      </c>
    </row>
    <row r="497" ht="15">
      <c r="K497" s="7">
        <f t="shared" si="21"/>
        <v>102.3</v>
      </c>
    </row>
    <row r="498" ht="15">
      <c r="K498" s="7">
        <f t="shared" si="21"/>
        <v>102.3</v>
      </c>
    </row>
    <row r="499" ht="15">
      <c r="K499" s="7">
        <f t="shared" si="21"/>
        <v>102.3</v>
      </c>
    </row>
    <row r="500" ht="15">
      <c r="K500" s="7">
        <f t="shared" si="21"/>
        <v>102.3</v>
      </c>
    </row>
    <row r="501" ht="15">
      <c r="K501" s="7">
        <f t="shared" si="21"/>
        <v>102.3</v>
      </c>
    </row>
    <row r="502" ht="15">
      <c r="K502" s="7">
        <f t="shared" si="21"/>
        <v>102.3</v>
      </c>
    </row>
    <row r="503" ht="15">
      <c r="K503" s="7">
        <f t="shared" si="21"/>
        <v>102.3</v>
      </c>
    </row>
    <row r="504" ht="15">
      <c r="K504" s="7">
        <f t="shared" si="21"/>
        <v>102.3</v>
      </c>
    </row>
    <row r="505" ht="15">
      <c r="K505" s="7">
        <f t="shared" si="21"/>
        <v>102.3</v>
      </c>
    </row>
    <row r="506" ht="15">
      <c r="K506" s="7">
        <f t="shared" si="21"/>
        <v>102.3</v>
      </c>
    </row>
    <row r="507" ht="15">
      <c r="K507" s="7">
        <f t="shared" si="21"/>
        <v>102.3</v>
      </c>
    </row>
    <row r="508" ht="15">
      <c r="K508" s="7">
        <f t="shared" si="21"/>
        <v>102.3</v>
      </c>
    </row>
    <row r="509" ht="15">
      <c r="K509" s="7">
        <f t="shared" si="21"/>
        <v>102.3</v>
      </c>
    </row>
    <row r="510" ht="15">
      <c r="K510" s="7">
        <f t="shared" si="21"/>
        <v>102.3</v>
      </c>
    </row>
    <row r="511" ht="15">
      <c r="K511" s="7">
        <f t="shared" si="21"/>
        <v>102.3</v>
      </c>
    </row>
    <row r="512" ht="15">
      <c r="K512" s="7">
        <f t="shared" si="21"/>
        <v>102.3</v>
      </c>
    </row>
    <row r="513" ht="15">
      <c r="K513" s="7">
        <f t="shared" si="21"/>
        <v>102.3</v>
      </c>
    </row>
    <row r="514" ht="15">
      <c r="K514" s="7">
        <f aca="true" t="shared" si="23" ref="K514:K577">(80.14*J514)+102.3</f>
        <v>102.3</v>
      </c>
    </row>
    <row r="515" ht="15">
      <c r="K515" s="7">
        <f t="shared" si="23"/>
        <v>102.3</v>
      </c>
    </row>
    <row r="516" ht="15">
      <c r="K516" s="7">
        <f t="shared" si="23"/>
        <v>102.3</v>
      </c>
    </row>
    <row r="517" ht="15">
      <c r="K517" s="7">
        <f t="shared" si="23"/>
        <v>102.3</v>
      </c>
    </row>
    <row r="518" ht="15">
      <c r="K518" s="7">
        <f t="shared" si="23"/>
        <v>102.3</v>
      </c>
    </row>
    <row r="519" ht="15">
      <c r="K519" s="7">
        <f t="shared" si="23"/>
        <v>102.3</v>
      </c>
    </row>
    <row r="520" ht="15">
      <c r="K520" s="7">
        <f t="shared" si="23"/>
        <v>102.3</v>
      </c>
    </row>
    <row r="521" ht="15">
      <c r="K521" s="7">
        <f t="shared" si="23"/>
        <v>102.3</v>
      </c>
    </row>
    <row r="522" ht="15">
      <c r="K522" s="7">
        <f t="shared" si="23"/>
        <v>102.3</v>
      </c>
    </row>
    <row r="523" ht="15">
      <c r="K523" s="7">
        <f t="shared" si="23"/>
        <v>102.3</v>
      </c>
    </row>
    <row r="524" ht="15">
      <c r="K524" s="7">
        <f t="shared" si="23"/>
        <v>102.3</v>
      </c>
    </row>
    <row r="525" ht="15">
      <c r="K525" s="7">
        <f t="shared" si="23"/>
        <v>102.3</v>
      </c>
    </row>
    <row r="526" ht="15">
      <c r="K526" s="7">
        <f t="shared" si="23"/>
        <v>102.3</v>
      </c>
    </row>
    <row r="527" ht="15">
      <c r="K527" s="7">
        <f t="shared" si="23"/>
        <v>102.3</v>
      </c>
    </row>
    <row r="528" ht="15">
      <c r="K528" s="7">
        <f t="shared" si="23"/>
        <v>102.3</v>
      </c>
    </row>
    <row r="529" ht="15">
      <c r="K529" s="7">
        <f t="shared" si="23"/>
        <v>102.3</v>
      </c>
    </row>
    <row r="530" ht="15">
      <c r="K530" s="7">
        <f t="shared" si="23"/>
        <v>102.3</v>
      </c>
    </row>
    <row r="531" ht="15">
      <c r="K531" s="7">
        <f t="shared" si="23"/>
        <v>102.3</v>
      </c>
    </row>
    <row r="532" ht="15">
      <c r="K532" s="7">
        <f t="shared" si="23"/>
        <v>102.3</v>
      </c>
    </row>
    <row r="533" ht="15">
      <c r="K533" s="7">
        <f t="shared" si="23"/>
        <v>102.3</v>
      </c>
    </row>
    <row r="534" spans="10:11" ht="15">
      <c r="J534" s="7"/>
      <c r="K534" s="7">
        <f t="shared" si="23"/>
        <v>102.3</v>
      </c>
    </row>
    <row r="535" spans="10:11" ht="15">
      <c r="J535" s="7"/>
      <c r="K535" s="7">
        <f t="shared" si="23"/>
        <v>102.3</v>
      </c>
    </row>
    <row r="536" spans="10:11" ht="15">
      <c r="J536" s="7"/>
      <c r="K536" s="7">
        <f t="shared" si="23"/>
        <v>102.3</v>
      </c>
    </row>
    <row r="537" spans="10:11" ht="15">
      <c r="J537" s="7"/>
      <c r="K537" s="7">
        <f t="shared" si="23"/>
        <v>102.3</v>
      </c>
    </row>
    <row r="538" spans="10:11" ht="15">
      <c r="J538" s="7"/>
      <c r="K538" s="7">
        <f t="shared" si="23"/>
        <v>102.3</v>
      </c>
    </row>
    <row r="539" spans="10:11" ht="15">
      <c r="J539" s="7"/>
      <c r="K539" s="7">
        <f t="shared" si="23"/>
        <v>102.3</v>
      </c>
    </row>
    <row r="540" spans="10:11" ht="15">
      <c r="J540" s="7"/>
      <c r="K540" s="7">
        <f t="shared" si="23"/>
        <v>102.3</v>
      </c>
    </row>
    <row r="541" spans="10:23" ht="15">
      <c r="J541" s="7"/>
      <c r="K541" s="7">
        <f t="shared" si="23"/>
        <v>102.3</v>
      </c>
      <c r="W541" s="7"/>
    </row>
    <row r="542" spans="10:11" ht="15">
      <c r="J542" s="7"/>
      <c r="K542" s="7">
        <f t="shared" si="23"/>
        <v>102.3</v>
      </c>
    </row>
    <row r="543" spans="10:11" ht="15">
      <c r="J543" s="7"/>
      <c r="K543" s="7">
        <f t="shared" si="23"/>
        <v>102.3</v>
      </c>
    </row>
    <row r="544" spans="10:11" ht="15">
      <c r="J544" s="7"/>
      <c r="K544" s="7">
        <f t="shared" si="23"/>
        <v>102.3</v>
      </c>
    </row>
    <row r="545" spans="10:11" ht="15">
      <c r="J545" s="7"/>
      <c r="K545" s="7">
        <f t="shared" si="23"/>
        <v>102.3</v>
      </c>
    </row>
    <row r="546" spans="10:11" ht="15">
      <c r="J546" s="7"/>
      <c r="K546" s="7">
        <f t="shared" si="23"/>
        <v>102.3</v>
      </c>
    </row>
    <row r="547" spans="10:11" ht="15">
      <c r="J547" s="7"/>
      <c r="K547" s="7">
        <f t="shared" si="23"/>
        <v>102.3</v>
      </c>
    </row>
    <row r="548" spans="10:11" ht="15">
      <c r="J548" s="7"/>
      <c r="K548" s="7">
        <f t="shared" si="23"/>
        <v>102.3</v>
      </c>
    </row>
    <row r="549" spans="10:11" ht="15">
      <c r="J549" s="7"/>
      <c r="K549" s="7">
        <f t="shared" si="23"/>
        <v>102.3</v>
      </c>
    </row>
    <row r="550" ht="15">
      <c r="K550" s="7">
        <f t="shared" si="23"/>
        <v>102.3</v>
      </c>
    </row>
    <row r="551" ht="15">
      <c r="K551" s="7">
        <f t="shared" si="23"/>
        <v>102.3</v>
      </c>
    </row>
    <row r="552" ht="15">
      <c r="K552" s="7">
        <f t="shared" si="23"/>
        <v>102.3</v>
      </c>
    </row>
    <row r="553" ht="15">
      <c r="K553" s="7">
        <f t="shared" si="23"/>
        <v>102.3</v>
      </c>
    </row>
    <row r="554" ht="15">
      <c r="K554" s="7">
        <f t="shared" si="23"/>
        <v>102.3</v>
      </c>
    </row>
    <row r="555" ht="15">
      <c r="K555" s="7">
        <f t="shared" si="23"/>
        <v>102.3</v>
      </c>
    </row>
    <row r="556" ht="15">
      <c r="K556" s="7">
        <f t="shared" si="23"/>
        <v>102.3</v>
      </c>
    </row>
    <row r="557" ht="15">
      <c r="K557" s="7">
        <f t="shared" si="23"/>
        <v>102.3</v>
      </c>
    </row>
    <row r="558" ht="15">
      <c r="K558" s="7">
        <f t="shared" si="23"/>
        <v>102.3</v>
      </c>
    </row>
    <row r="559" ht="15">
      <c r="K559" s="7">
        <f t="shared" si="23"/>
        <v>102.3</v>
      </c>
    </row>
    <row r="560" ht="15">
      <c r="K560" s="7">
        <f t="shared" si="23"/>
        <v>102.3</v>
      </c>
    </row>
    <row r="561" ht="15">
      <c r="K561" s="7">
        <f t="shared" si="23"/>
        <v>102.3</v>
      </c>
    </row>
    <row r="562" ht="15">
      <c r="K562" s="7">
        <f t="shared" si="23"/>
        <v>102.3</v>
      </c>
    </row>
    <row r="563" ht="15">
      <c r="K563" s="7">
        <f t="shared" si="23"/>
        <v>102.3</v>
      </c>
    </row>
    <row r="564" ht="15">
      <c r="K564" s="7">
        <f t="shared" si="23"/>
        <v>102.3</v>
      </c>
    </row>
    <row r="565" ht="15">
      <c r="K565" s="7">
        <f t="shared" si="23"/>
        <v>102.3</v>
      </c>
    </row>
    <row r="566" ht="15">
      <c r="K566" s="7">
        <f t="shared" si="23"/>
        <v>102.3</v>
      </c>
    </row>
    <row r="567" ht="15">
      <c r="K567" s="7">
        <f t="shared" si="23"/>
        <v>102.3</v>
      </c>
    </row>
    <row r="568" ht="15">
      <c r="K568" s="7">
        <f t="shared" si="23"/>
        <v>102.3</v>
      </c>
    </row>
    <row r="569" ht="15">
      <c r="K569" s="7">
        <f t="shared" si="23"/>
        <v>102.3</v>
      </c>
    </row>
    <row r="570" ht="15">
      <c r="K570" s="7">
        <f t="shared" si="23"/>
        <v>102.3</v>
      </c>
    </row>
    <row r="571" ht="15">
      <c r="K571" s="7">
        <f t="shared" si="23"/>
        <v>102.3</v>
      </c>
    </row>
    <row r="572" ht="15">
      <c r="K572" s="7">
        <f t="shared" si="23"/>
        <v>102.3</v>
      </c>
    </row>
    <row r="573" ht="15">
      <c r="K573" s="7">
        <f t="shared" si="23"/>
        <v>102.3</v>
      </c>
    </row>
    <row r="574" ht="15">
      <c r="K574" s="7">
        <f t="shared" si="23"/>
        <v>102.3</v>
      </c>
    </row>
    <row r="575" ht="15">
      <c r="K575" s="7">
        <f t="shared" si="23"/>
        <v>102.3</v>
      </c>
    </row>
    <row r="576" ht="15">
      <c r="K576" s="7">
        <f t="shared" si="23"/>
        <v>102.3</v>
      </c>
    </row>
    <row r="577" ht="15">
      <c r="K577" s="7">
        <f t="shared" si="23"/>
        <v>102.3</v>
      </c>
    </row>
    <row r="578" ht="15">
      <c r="K578" s="7">
        <f aca="true" t="shared" si="24" ref="K578:K595">(80.14*J578)+102.3</f>
        <v>102.3</v>
      </c>
    </row>
    <row r="579" spans="10:11" ht="15">
      <c r="J579" s="7"/>
      <c r="K579" s="7">
        <f t="shared" si="24"/>
        <v>102.3</v>
      </c>
    </row>
    <row r="580" spans="10:11" ht="15">
      <c r="J580" s="7"/>
      <c r="K580" s="7">
        <f t="shared" si="24"/>
        <v>102.3</v>
      </c>
    </row>
    <row r="581" spans="10:11" ht="15">
      <c r="J581" s="7"/>
      <c r="K581" s="7">
        <f t="shared" si="24"/>
        <v>102.3</v>
      </c>
    </row>
    <row r="582" spans="10:11" ht="15">
      <c r="J582" s="7"/>
      <c r="K582" s="7">
        <f t="shared" si="24"/>
        <v>102.3</v>
      </c>
    </row>
    <row r="583" spans="10:11" ht="15">
      <c r="J583" s="7"/>
      <c r="K583" s="7">
        <f t="shared" si="24"/>
        <v>102.3</v>
      </c>
    </row>
    <row r="584" spans="10:11" ht="15">
      <c r="J584" s="7"/>
      <c r="K584" s="7">
        <f t="shared" si="24"/>
        <v>102.3</v>
      </c>
    </row>
    <row r="585" spans="10:11" ht="15">
      <c r="J585" s="7"/>
      <c r="K585" s="7">
        <f t="shared" si="24"/>
        <v>102.3</v>
      </c>
    </row>
    <row r="586" spans="10:11" ht="15">
      <c r="J586" s="7"/>
      <c r="K586" s="7">
        <f t="shared" si="24"/>
        <v>102.3</v>
      </c>
    </row>
    <row r="587" spans="10:11" ht="15">
      <c r="J587" s="7"/>
      <c r="K587" s="7">
        <f t="shared" si="24"/>
        <v>102.3</v>
      </c>
    </row>
    <row r="588" spans="10:11" ht="15">
      <c r="J588" s="7"/>
      <c r="K588" s="7">
        <f t="shared" si="24"/>
        <v>102.3</v>
      </c>
    </row>
    <row r="589" spans="10:11" ht="15">
      <c r="J589" s="7"/>
      <c r="K589" s="7">
        <f t="shared" si="24"/>
        <v>102.3</v>
      </c>
    </row>
    <row r="590" spans="10:11" ht="15">
      <c r="J590" s="7"/>
      <c r="K590" s="7">
        <f t="shared" si="24"/>
        <v>102.3</v>
      </c>
    </row>
    <row r="591" spans="10:11" ht="15">
      <c r="J591" s="7"/>
      <c r="K591" s="7">
        <f t="shared" si="24"/>
        <v>102.3</v>
      </c>
    </row>
    <row r="592" spans="10:11" ht="15">
      <c r="J592" s="7"/>
      <c r="K592" s="7">
        <f t="shared" si="24"/>
        <v>102.3</v>
      </c>
    </row>
    <row r="593" spans="10:11" ht="15">
      <c r="J593" s="7"/>
      <c r="K593" s="7">
        <f t="shared" si="24"/>
        <v>102.3</v>
      </c>
    </row>
    <row r="594" spans="10:23" ht="15">
      <c r="J594" s="7"/>
      <c r="K594" s="7">
        <f t="shared" si="24"/>
        <v>102.3</v>
      </c>
      <c r="W594" s="2"/>
    </row>
    <row r="595" spans="10:23" ht="15">
      <c r="J595" s="7"/>
      <c r="K595" s="7">
        <f t="shared" si="24"/>
        <v>102.3</v>
      </c>
      <c r="W595" s="2"/>
    </row>
  </sheetData>
  <printOptions/>
  <pageMargins left="0.75" right="0.75" top="1" bottom="1" header="0.5" footer="0.5"/>
  <pageSetup fitToHeight="1" fitToWidth="1" horizontalDpi="300" verticalDpi="300" orientation="portrait" scale="71" r:id="rId3"/>
  <legacyDrawing r:id="rId2"/>
  <oleObjects>
    <oleObject progId="Word.Picture.8" shapeId="28472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H. McGovern</dc:creator>
  <cp:keywords/>
  <dc:description/>
  <cp:lastModifiedBy>Sophia Perdikaris</cp:lastModifiedBy>
  <cp:lastPrinted>2002-02-28T16:35:54Z</cp:lastPrinted>
  <dcterms:created xsi:type="dcterms:W3CDTF">2002-01-04T19:49:35Z</dcterms:created>
  <dcterms:modified xsi:type="dcterms:W3CDTF">2003-06-10T18:36:12Z</dcterms:modified>
  <cp:category/>
  <cp:version/>
  <cp:contentType/>
  <cp:contentStatus/>
</cp:coreProperties>
</file>